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\"/>
    </mc:Choice>
  </mc:AlternateContent>
  <bookViews>
    <workbookView xWindow="0" yWindow="0" windowWidth="25125" windowHeight="9840" activeTab="1"/>
  </bookViews>
  <sheets>
    <sheet name="Jogadores" sheetId="11" r:id="rId1"/>
    <sheet name="Ranking Geral" sheetId="1" r:id="rId2"/>
  </sheets>
  <definedNames>
    <definedName name="_xlnm._FilterDatabase" localSheetId="0" hidden="1">Jogadores!$A$1:$N$1</definedName>
  </definedNames>
  <calcPr calcId="152511" iterateDelta="1E-4"/>
</workbook>
</file>

<file path=xl/calcChain.xml><?xml version="1.0" encoding="utf-8"?>
<calcChain xmlns="http://schemas.openxmlformats.org/spreadsheetml/2006/main">
  <c r="M3" i="11" l="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2" i="11"/>
  <c r="N3" i="11" l="1"/>
  <c r="N29" i="11"/>
  <c r="N7" i="11" l="1"/>
  <c r="N48" i="11"/>
  <c r="N16" i="11"/>
  <c r="N8" i="11"/>
  <c r="N11" i="11"/>
  <c r="N32" i="11"/>
  <c r="N38" i="11"/>
  <c r="N28" i="11" l="1"/>
  <c r="N14" i="11"/>
  <c r="N15" i="11" l="1"/>
  <c r="N44" i="11"/>
  <c r="N5" i="11"/>
  <c r="N6" i="11" l="1"/>
  <c r="N33" i="11"/>
  <c r="N23" i="11"/>
  <c r="N60" i="11"/>
  <c r="N54" i="11"/>
  <c r="N59" i="11" l="1"/>
  <c r="N26" i="11" l="1"/>
  <c r="N43" i="11"/>
  <c r="N31" i="11"/>
  <c r="N35" i="11"/>
  <c r="N22" i="11"/>
  <c r="N57" i="11"/>
  <c r="N53" i="11"/>
  <c r="N49" i="11"/>
  <c r="N56" i="11"/>
  <c r="N19" i="11"/>
  <c r="N12" i="11"/>
  <c r="N45" i="11"/>
  <c r="N47" i="11"/>
  <c r="N61" i="11"/>
  <c r="N37" i="11"/>
  <c r="N20" i="11"/>
  <c r="N39" i="11"/>
  <c r="N2" i="11"/>
  <c r="N34" i="11"/>
  <c r="N55" i="11"/>
  <c r="N13" i="11"/>
  <c r="N41" i="11"/>
  <c r="N9" i="11"/>
  <c r="N62" i="11"/>
  <c r="N42" i="11"/>
  <c r="N25" i="11"/>
  <c r="N46" i="11"/>
  <c r="N18" i="11"/>
  <c r="N21" i="11"/>
  <c r="N52" i="11"/>
  <c r="N51" i="11"/>
  <c r="N4" i="11"/>
  <c r="N30" i="11"/>
  <c r="N24" i="11"/>
  <c r="N10" i="11"/>
  <c r="N58" i="11"/>
  <c r="N40" i="11"/>
  <c r="N17" i="11" l="1"/>
  <c r="M59" i="1" s="1"/>
  <c r="N50" i="11"/>
  <c r="N36" i="11"/>
  <c r="N27" i="11"/>
  <c r="M15" i="1" s="1"/>
  <c r="K15" i="1" s="1"/>
  <c r="M60" i="1" l="1"/>
  <c r="M57" i="1"/>
  <c r="C57" i="1" s="1"/>
  <c r="M62" i="1"/>
  <c r="E62" i="1" s="1"/>
  <c r="M55" i="1"/>
  <c r="D55" i="1" s="1"/>
  <c r="M56" i="1"/>
  <c r="B56" i="1" s="1"/>
  <c r="M58" i="1"/>
  <c r="K58" i="1" s="1"/>
  <c r="M61" i="1"/>
  <c r="C61" i="1" s="1"/>
  <c r="E58" i="1"/>
  <c r="E57" i="1"/>
  <c r="K57" i="1"/>
  <c r="E60" i="1"/>
  <c r="K60" i="1"/>
  <c r="L60" i="1"/>
  <c r="D60" i="1"/>
  <c r="B60" i="1"/>
  <c r="G60" i="1"/>
  <c r="J60" i="1"/>
  <c r="H60" i="1"/>
  <c r="C60" i="1"/>
  <c r="F60" i="1"/>
  <c r="I60" i="1"/>
  <c r="E56" i="1"/>
  <c r="F56" i="1"/>
  <c r="H56" i="1"/>
  <c r="D56" i="1"/>
  <c r="G56" i="1"/>
  <c r="J56" i="1"/>
  <c r="K59" i="1"/>
  <c r="H59" i="1"/>
  <c r="G59" i="1"/>
  <c r="J59" i="1"/>
  <c r="E59" i="1"/>
  <c r="D59" i="1"/>
  <c r="C59" i="1"/>
  <c r="F59" i="1"/>
  <c r="L59" i="1"/>
  <c r="B59" i="1"/>
  <c r="I59" i="1"/>
  <c r="M38" i="1"/>
  <c r="K38" i="1" s="1"/>
  <c r="M52" i="1"/>
  <c r="M35" i="1"/>
  <c r="L35" i="1" s="1"/>
  <c r="M39" i="1"/>
  <c r="J39" i="1" s="1"/>
  <c r="M54" i="1"/>
  <c r="K54" i="1" s="1"/>
  <c r="M28" i="1"/>
  <c r="M13" i="1"/>
  <c r="H13" i="1" s="1"/>
  <c r="M50" i="1"/>
  <c r="M11" i="1"/>
  <c r="M24" i="1"/>
  <c r="M31" i="1"/>
  <c r="E31" i="1" s="1"/>
  <c r="M32" i="1"/>
  <c r="M25" i="1"/>
  <c r="M34" i="1"/>
  <c r="M42" i="1"/>
  <c r="G42" i="1" s="1"/>
  <c r="M46" i="1"/>
  <c r="M9" i="1"/>
  <c r="M27" i="1"/>
  <c r="M3" i="1"/>
  <c r="H3" i="1" s="1"/>
  <c r="M20" i="1"/>
  <c r="M10" i="1"/>
  <c r="M51" i="1"/>
  <c r="M14" i="1"/>
  <c r="F14" i="1" s="1"/>
  <c r="M18" i="1"/>
  <c r="M23" i="1"/>
  <c r="M49" i="1"/>
  <c r="M37" i="1"/>
  <c r="I37" i="1" s="1"/>
  <c r="M5" i="1"/>
  <c r="M7" i="1"/>
  <c r="M19" i="1"/>
  <c r="M33" i="1"/>
  <c r="F33" i="1" s="1"/>
  <c r="M43" i="1"/>
  <c r="M6" i="1"/>
  <c r="M26" i="1"/>
  <c r="M41" i="1"/>
  <c r="E41" i="1" s="1"/>
  <c r="M16" i="1"/>
  <c r="M21" i="1"/>
  <c r="M8" i="1"/>
  <c r="M40" i="1"/>
  <c r="H40" i="1" s="1"/>
  <c r="M48" i="1"/>
  <c r="M30" i="1"/>
  <c r="M44" i="1"/>
  <c r="M53" i="1"/>
  <c r="M12" i="1"/>
  <c r="M47" i="1"/>
  <c r="M4" i="1"/>
  <c r="M22" i="1"/>
  <c r="C22" i="1" s="1"/>
  <c r="M45" i="1"/>
  <c r="M36" i="1"/>
  <c r="M17" i="1"/>
  <c r="G17" i="1" s="1"/>
  <c r="M29" i="1"/>
  <c r="C29" i="1" s="1"/>
  <c r="L15" i="1"/>
  <c r="C15" i="1"/>
  <c r="F15" i="1"/>
  <c r="J15" i="1"/>
  <c r="G15" i="1"/>
  <c r="D15" i="1"/>
  <c r="I15" i="1"/>
  <c r="B15" i="1"/>
  <c r="E15" i="1"/>
  <c r="H15" i="1"/>
  <c r="B61" i="1" l="1"/>
  <c r="H62" i="1"/>
  <c r="K61" i="1"/>
  <c r="J57" i="1"/>
  <c r="G57" i="1"/>
  <c r="I57" i="1"/>
  <c r="L57" i="1"/>
  <c r="D57" i="1"/>
  <c r="B57" i="1"/>
  <c r="H14" i="1"/>
  <c r="C56" i="1"/>
  <c r="H57" i="1"/>
  <c r="C42" i="1"/>
  <c r="I41" i="1"/>
  <c r="J61" i="1"/>
  <c r="D62" i="1"/>
  <c r="C37" i="1"/>
  <c r="C33" i="1"/>
  <c r="D61" i="1"/>
  <c r="C62" i="1"/>
  <c r="F57" i="1"/>
  <c r="K56" i="1"/>
  <c r="H61" i="1"/>
  <c r="I56" i="1"/>
  <c r="L56" i="1"/>
  <c r="F62" i="1"/>
  <c r="L38" i="1"/>
  <c r="L61" i="1"/>
  <c r="L62" i="1"/>
  <c r="F58" i="1"/>
  <c r="B38" i="1"/>
  <c r="E55" i="1"/>
  <c r="L58" i="1"/>
  <c r="J58" i="1"/>
  <c r="K55" i="1"/>
  <c r="B58" i="1"/>
  <c r="H58" i="1"/>
  <c r="C40" i="1"/>
  <c r="G41" i="1"/>
  <c r="D33" i="1"/>
  <c r="L3" i="1"/>
  <c r="L42" i="1"/>
  <c r="J35" i="1"/>
  <c r="F3" i="1"/>
  <c r="B13" i="1"/>
  <c r="I31" i="1"/>
  <c r="G40" i="1"/>
  <c r="C14" i="1"/>
  <c r="B55" i="1"/>
  <c r="I58" i="1"/>
  <c r="G58" i="1"/>
  <c r="I55" i="1"/>
  <c r="G61" i="1"/>
  <c r="F61" i="1"/>
  <c r="E61" i="1"/>
  <c r="F55" i="1"/>
  <c r="G55" i="1"/>
  <c r="L55" i="1"/>
  <c r="G62" i="1"/>
  <c r="J62" i="1"/>
  <c r="K62" i="1"/>
  <c r="C38" i="1"/>
  <c r="D38" i="1"/>
  <c r="J55" i="1"/>
  <c r="H38" i="1"/>
  <c r="G38" i="1"/>
  <c r="E38" i="1"/>
  <c r="J38" i="1"/>
  <c r="I38" i="1"/>
  <c r="F38" i="1"/>
  <c r="I61" i="1"/>
  <c r="C55" i="1"/>
  <c r="H55" i="1"/>
  <c r="B62" i="1"/>
  <c r="I62" i="1"/>
  <c r="D58" i="1"/>
  <c r="C58" i="1"/>
  <c r="D43" i="1"/>
  <c r="K43" i="1"/>
  <c r="C18" i="1"/>
  <c r="K18" i="1"/>
  <c r="J20" i="1"/>
  <c r="K20" i="1"/>
  <c r="B46" i="1"/>
  <c r="K46" i="1"/>
  <c r="E32" i="1"/>
  <c r="K32" i="1"/>
  <c r="L50" i="1"/>
  <c r="K50" i="1"/>
  <c r="B39" i="1"/>
  <c r="K39" i="1"/>
  <c r="C12" i="1"/>
  <c r="K12" i="1"/>
  <c r="F5" i="1"/>
  <c r="K5" i="1"/>
  <c r="F29" i="1"/>
  <c r="K29" i="1"/>
  <c r="G22" i="1"/>
  <c r="K22" i="1"/>
  <c r="E53" i="1"/>
  <c r="K53" i="1"/>
  <c r="D40" i="1"/>
  <c r="K40" i="1"/>
  <c r="J41" i="1"/>
  <c r="K41" i="1"/>
  <c r="L33" i="1"/>
  <c r="K33" i="1"/>
  <c r="J37" i="1"/>
  <c r="K37" i="1"/>
  <c r="B14" i="1"/>
  <c r="K14" i="1"/>
  <c r="J3" i="1"/>
  <c r="K3" i="1"/>
  <c r="I42" i="1"/>
  <c r="K42" i="1"/>
  <c r="J31" i="1"/>
  <c r="K31" i="1"/>
  <c r="D13" i="1"/>
  <c r="K13" i="1"/>
  <c r="D35" i="1"/>
  <c r="K35" i="1"/>
  <c r="I16" i="1"/>
  <c r="K16" i="1"/>
  <c r="E17" i="1"/>
  <c r="K17" i="1"/>
  <c r="E4" i="1"/>
  <c r="K4" i="1"/>
  <c r="J44" i="1"/>
  <c r="K44" i="1"/>
  <c r="D8" i="1"/>
  <c r="K8" i="1"/>
  <c r="D26" i="1"/>
  <c r="K26" i="1"/>
  <c r="H19" i="1"/>
  <c r="K19" i="1"/>
  <c r="D49" i="1"/>
  <c r="K49" i="1"/>
  <c r="C51" i="1"/>
  <c r="K51" i="1"/>
  <c r="G27" i="1"/>
  <c r="K27" i="1"/>
  <c r="L34" i="1"/>
  <c r="K34" i="1"/>
  <c r="F24" i="1"/>
  <c r="K24" i="1"/>
  <c r="L28" i="1"/>
  <c r="K28" i="1"/>
  <c r="B52" i="1"/>
  <c r="K52" i="1"/>
  <c r="D45" i="1"/>
  <c r="K45" i="1"/>
  <c r="D48" i="1"/>
  <c r="K48" i="1"/>
  <c r="B36" i="1"/>
  <c r="K36" i="1"/>
  <c r="B47" i="1"/>
  <c r="K47" i="1"/>
  <c r="B30" i="1"/>
  <c r="K30" i="1"/>
  <c r="E21" i="1"/>
  <c r="K21" i="1"/>
  <c r="E6" i="1"/>
  <c r="K6" i="1"/>
  <c r="E7" i="1"/>
  <c r="K7" i="1"/>
  <c r="B23" i="1"/>
  <c r="K23" i="1"/>
  <c r="H10" i="1"/>
  <c r="K10" i="1"/>
  <c r="I9" i="1"/>
  <c r="K9" i="1"/>
  <c r="I25" i="1"/>
  <c r="K25" i="1"/>
  <c r="D11" i="1"/>
  <c r="K11" i="1"/>
  <c r="E8" i="1"/>
  <c r="F26" i="1"/>
  <c r="D19" i="1"/>
  <c r="E51" i="1"/>
  <c r="H52" i="1"/>
  <c r="D24" i="1"/>
  <c r="I44" i="1"/>
  <c r="I34" i="1"/>
  <c r="C39" i="1"/>
  <c r="H54" i="1"/>
  <c r="D51" i="1"/>
  <c r="D27" i="1"/>
  <c r="G44" i="1"/>
  <c r="L19" i="1"/>
  <c r="I28" i="1"/>
  <c r="F4" i="1"/>
  <c r="E49" i="1"/>
  <c r="J27" i="1"/>
  <c r="F28" i="1"/>
  <c r="F52" i="1"/>
  <c r="F17" i="1"/>
  <c r="G4" i="1"/>
  <c r="F8" i="1"/>
  <c r="H49" i="1"/>
  <c r="F51" i="1"/>
  <c r="C27" i="1"/>
  <c r="D34" i="1"/>
  <c r="L24" i="1"/>
  <c r="G28" i="1"/>
  <c r="C52" i="1"/>
  <c r="C17" i="1"/>
  <c r="B17" i="1"/>
  <c r="H4" i="1"/>
  <c r="J4" i="1"/>
  <c r="E44" i="1"/>
  <c r="H44" i="1"/>
  <c r="G8" i="1"/>
  <c r="B8" i="1"/>
  <c r="J26" i="1"/>
  <c r="I26" i="1"/>
  <c r="B19" i="1"/>
  <c r="I19" i="1"/>
  <c r="C49" i="1"/>
  <c r="I49" i="1"/>
  <c r="G51" i="1"/>
  <c r="B51" i="1"/>
  <c r="F27" i="1"/>
  <c r="L27" i="1"/>
  <c r="H27" i="1"/>
  <c r="J34" i="1"/>
  <c r="C34" i="1"/>
  <c r="E34" i="1"/>
  <c r="J24" i="1"/>
  <c r="C24" i="1"/>
  <c r="H24" i="1"/>
  <c r="E28" i="1"/>
  <c r="D28" i="1"/>
  <c r="G52" i="1"/>
  <c r="I52" i="1"/>
  <c r="H8" i="1"/>
  <c r="E26" i="1"/>
  <c r="B26" i="1"/>
  <c r="C19" i="1"/>
  <c r="B49" i="1"/>
  <c r="G49" i="1"/>
  <c r="L49" i="1"/>
  <c r="J51" i="1"/>
  <c r="L51" i="1"/>
  <c r="I27" i="1"/>
  <c r="E27" i="1"/>
  <c r="F34" i="1"/>
  <c r="G34" i="1"/>
  <c r="H34" i="1"/>
  <c r="G24" i="1"/>
  <c r="I24" i="1"/>
  <c r="E24" i="1"/>
  <c r="C28" i="1"/>
  <c r="H28" i="1"/>
  <c r="D52" i="1"/>
  <c r="E52" i="1"/>
  <c r="D17" i="1"/>
  <c r="C4" i="1"/>
  <c r="B44" i="1"/>
  <c r="F44" i="1"/>
  <c r="H17" i="1"/>
  <c r="I17" i="1"/>
  <c r="D4" i="1"/>
  <c r="B4" i="1"/>
  <c r="L44" i="1"/>
  <c r="C44" i="1"/>
  <c r="I8" i="1"/>
  <c r="J8" i="1"/>
  <c r="L26" i="1"/>
  <c r="H26" i="1"/>
  <c r="E19" i="1"/>
  <c r="J19" i="1"/>
  <c r="J49" i="1"/>
  <c r="F49" i="1"/>
  <c r="H51" i="1"/>
  <c r="I51" i="1"/>
  <c r="B27" i="1"/>
  <c r="B34" i="1"/>
  <c r="B24" i="1"/>
  <c r="B28" i="1"/>
  <c r="J28" i="1"/>
  <c r="L52" i="1"/>
  <c r="J52" i="1"/>
  <c r="F18" i="1"/>
  <c r="G29" i="1"/>
  <c r="L22" i="1"/>
  <c r="C53" i="1"/>
  <c r="H22" i="1"/>
  <c r="E16" i="1"/>
  <c r="H29" i="1"/>
  <c r="C31" i="1"/>
  <c r="L31" i="1"/>
  <c r="F35" i="1"/>
  <c r="B35" i="1"/>
  <c r="E35" i="1"/>
  <c r="E29" i="1"/>
  <c r="B29" i="1"/>
  <c r="J17" i="1"/>
  <c r="L17" i="1"/>
  <c r="E22" i="1"/>
  <c r="J22" i="1"/>
  <c r="I4" i="1"/>
  <c r="L4" i="1"/>
  <c r="D44" i="1"/>
  <c r="G37" i="1"/>
  <c r="F37" i="1"/>
  <c r="H37" i="1"/>
  <c r="L40" i="1"/>
  <c r="E40" i="1"/>
  <c r="L8" i="1"/>
  <c r="C8" i="1"/>
  <c r="B41" i="1"/>
  <c r="H41" i="1"/>
  <c r="C26" i="1"/>
  <c r="G26" i="1"/>
  <c r="G33" i="1"/>
  <c r="E33" i="1"/>
  <c r="G19" i="1"/>
  <c r="F19" i="1"/>
  <c r="J14" i="1"/>
  <c r="L14" i="1"/>
  <c r="C3" i="1"/>
  <c r="D3" i="1"/>
  <c r="J42" i="1"/>
  <c r="B42" i="1"/>
  <c r="G53" i="1"/>
  <c r="G13" i="1"/>
  <c r="I13" i="1"/>
  <c r="F13" i="1"/>
  <c r="G31" i="1"/>
  <c r="B31" i="1"/>
  <c r="F31" i="1"/>
  <c r="H35" i="1"/>
  <c r="L41" i="1"/>
  <c r="D41" i="1"/>
  <c r="I33" i="1"/>
  <c r="B33" i="1"/>
  <c r="H33" i="1"/>
  <c r="I14" i="1"/>
  <c r="C35" i="1"/>
  <c r="I35" i="1"/>
  <c r="L29" i="1"/>
  <c r="D29" i="1"/>
  <c r="I29" i="1"/>
  <c r="B22" i="1"/>
  <c r="F22" i="1"/>
  <c r="D22" i="1"/>
  <c r="D37" i="1"/>
  <c r="E37" i="1"/>
  <c r="I40" i="1"/>
  <c r="J40" i="1"/>
  <c r="B40" i="1"/>
  <c r="F41" i="1"/>
  <c r="C41" i="1"/>
  <c r="J33" i="1"/>
  <c r="E14" i="1"/>
  <c r="D14" i="1"/>
  <c r="G14" i="1"/>
  <c r="E3" i="1"/>
  <c r="G3" i="1"/>
  <c r="I3" i="1"/>
  <c r="H42" i="1"/>
  <c r="E42" i="1"/>
  <c r="D42" i="1"/>
  <c r="J53" i="1"/>
  <c r="F53" i="1"/>
  <c r="L13" i="1"/>
  <c r="C13" i="1"/>
  <c r="E13" i="1"/>
  <c r="H31" i="1"/>
  <c r="D31" i="1"/>
  <c r="G35" i="1"/>
  <c r="J29" i="1"/>
  <c r="I22" i="1"/>
  <c r="L37" i="1"/>
  <c r="B37" i="1"/>
  <c r="F40" i="1"/>
  <c r="B3" i="1"/>
  <c r="F42" i="1"/>
  <c r="B53" i="1"/>
  <c r="J13" i="1"/>
  <c r="E46" i="1"/>
  <c r="D5" i="1"/>
  <c r="H53" i="1"/>
  <c r="I53" i="1"/>
  <c r="I5" i="1"/>
  <c r="E20" i="1"/>
  <c r="D50" i="1"/>
  <c r="L16" i="1"/>
  <c r="F20" i="1"/>
  <c r="F50" i="1"/>
  <c r="H45" i="1"/>
  <c r="B43" i="1"/>
  <c r="C5" i="1"/>
  <c r="J18" i="1"/>
  <c r="C46" i="1"/>
  <c r="C32" i="1"/>
  <c r="I39" i="1"/>
  <c r="G12" i="1"/>
  <c r="L43" i="1"/>
  <c r="H18" i="1"/>
  <c r="L46" i="1"/>
  <c r="B32" i="1"/>
  <c r="H39" i="1"/>
  <c r="B12" i="1"/>
  <c r="B16" i="1"/>
  <c r="F43" i="1"/>
  <c r="G5" i="1"/>
  <c r="E18" i="1"/>
  <c r="C20" i="1"/>
  <c r="D46" i="1"/>
  <c r="I46" i="1"/>
  <c r="J48" i="1"/>
  <c r="G32" i="1"/>
  <c r="H32" i="1"/>
  <c r="I50" i="1"/>
  <c r="G39" i="1"/>
  <c r="G45" i="1"/>
  <c r="C16" i="1"/>
  <c r="H43" i="1"/>
  <c r="H5" i="1"/>
  <c r="J5" i="1"/>
  <c r="D18" i="1"/>
  <c r="B18" i="1"/>
  <c r="B20" i="1"/>
  <c r="F46" i="1"/>
  <c r="E48" i="1"/>
  <c r="I32" i="1"/>
  <c r="D32" i="1"/>
  <c r="E50" i="1"/>
  <c r="E39" i="1"/>
  <c r="F48" i="1"/>
  <c r="C48" i="1"/>
  <c r="L53" i="1"/>
  <c r="D53" i="1"/>
  <c r="C45" i="1"/>
  <c r="L45" i="1"/>
  <c r="F12" i="1"/>
  <c r="D16" i="1"/>
  <c r="G43" i="1"/>
  <c r="E43" i="1"/>
  <c r="I43" i="1"/>
  <c r="L5" i="1"/>
  <c r="E5" i="1"/>
  <c r="I18" i="1"/>
  <c r="L18" i="1"/>
  <c r="H20" i="1"/>
  <c r="I20" i="1"/>
  <c r="G20" i="1"/>
  <c r="H46" i="1"/>
  <c r="G46" i="1"/>
  <c r="H48" i="1"/>
  <c r="L32" i="1"/>
  <c r="J32" i="1"/>
  <c r="G50" i="1"/>
  <c r="B50" i="1"/>
  <c r="J50" i="1"/>
  <c r="D39" i="1"/>
  <c r="F39" i="1"/>
  <c r="I45" i="1"/>
  <c r="F45" i="1"/>
  <c r="L12" i="1"/>
  <c r="F16" i="1"/>
  <c r="J43" i="1"/>
  <c r="C43" i="1"/>
  <c r="B5" i="1"/>
  <c r="G18" i="1"/>
  <c r="L20" i="1"/>
  <c r="D20" i="1"/>
  <c r="J46" i="1"/>
  <c r="L48" i="1"/>
  <c r="F32" i="1"/>
  <c r="H50" i="1"/>
  <c r="C50" i="1"/>
  <c r="L39" i="1"/>
  <c r="E45" i="1"/>
  <c r="J45" i="1"/>
  <c r="E12" i="1"/>
  <c r="D12" i="1"/>
  <c r="J12" i="1"/>
  <c r="J16" i="1"/>
  <c r="H16" i="1"/>
  <c r="B48" i="1"/>
  <c r="I48" i="1"/>
  <c r="B45" i="1"/>
  <c r="I12" i="1"/>
  <c r="H12" i="1"/>
  <c r="G16" i="1"/>
  <c r="G48" i="1"/>
  <c r="E25" i="1"/>
  <c r="C54" i="1"/>
  <c r="L11" i="1"/>
  <c r="L54" i="1"/>
  <c r="F25" i="1"/>
  <c r="F11" i="1"/>
  <c r="D25" i="1"/>
  <c r="J54" i="1"/>
  <c r="G25" i="1"/>
  <c r="J25" i="1"/>
  <c r="H25" i="1"/>
  <c r="B11" i="1"/>
  <c r="H11" i="1"/>
  <c r="F54" i="1"/>
  <c r="D54" i="1"/>
  <c r="G54" i="1"/>
  <c r="L25" i="1"/>
  <c r="B25" i="1"/>
  <c r="I11" i="1"/>
  <c r="E11" i="1"/>
  <c r="C11" i="1"/>
  <c r="B54" i="1"/>
  <c r="E54" i="1"/>
  <c r="C25" i="1"/>
  <c r="G11" i="1"/>
  <c r="J11" i="1"/>
  <c r="I54" i="1"/>
  <c r="F21" i="1"/>
  <c r="D47" i="1"/>
  <c r="H7" i="1"/>
  <c r="E36" i="1"/>
  <c r="C30" i="1"/>
  <c r="E47" i="1"/>
  <c r="G21" i="1"/>
  <c r="F6" i="1"/>
  <c r="G23" i="1"/>
  <c r="I10" i="1"/>
  <c r="E9" i="1"/>
  <c r="G30" i="1"/>
  <c r="L36" i="1"/>
  <c r="H21" i="1"/>
  <c r="J6" i="1"/>
  <c r="I7" i="1"/>
  <c r="C23" i="1"/>
  <c r="C10" i="1"/>
  <c r="B9" i="1"/>
  <c r="C36" i="1"/>
  <c r="F47" i="1"/>
  <c r="B6" i="1"/>
  <c r="J7" i="1"/>
  <c r="J30" i="1"/>
  <c r="H36" i="1"/>
  <c r="D36" i="1"/>
  <c r="J36" i="1"/>
  <c r="C47" i="1"/>
  <c r="H47" i="1"/>
  <c r="J47" i="1"/>
  <c r="L21" i="1"/>
  <c r="I21" i="1"/>
  <c r="B21" i="1"/>
  <c r="D6" i="1"/>
  <c r="C6" i="1"/>
  <c r="H6" i="1"/>
  <c r="L7" i="1"/>
  <c r="B7" i="1"/>
  <c r="G7" i="1"/>
  <c r="I23" i="1"/>
  <c r="J23" i="1"/>
  <c r="D10" i="1"/>
  <c r="E10" i="1"/>
  <c r="J9" i="1"/>
  <c r="D9" i="1"/>
  <c r="F30" i="1"/>
  <c r="E30" i="1"/>
  <c r="H30" i="1"/>
  <c r="L47" i="1"/>
  <c r="I47" i="1"/>
  <c r="C21" i="1"/>
  <c r="D21" i="1"/>
  <c r="G6" i="1"/>
  <c r="L6" i="1"/>
  <c r="F7" i="1"/>
  <c r="D7" i="1"/>
  <c r="H23" i="1"/>
  <c r="D23" i="1"/>
  <c r="E23" i="1"/>
  <c r="F10" i="1"/>
  <c r="B10" i="1"/>
  <c r="G10" i="1"/>
  <c r="H9" i="1"/>
  <c r="C9" i="1"/>
  <c r="L9" i="1"/>
  <c r="D30" i="1"/>
  <c r="I30" i="1"/>
  <c r="G36" i="1"/>
  <c r="I36" i="1"/>
  <c r="F36" i="1"/>
  <c r="G47" i="1"/>
  <c r="J21" i="1"/>
  <c r="I6" i="1"/>
  <c r="C7" i="1"/>
  <c r="F23" i="1"/>
  <c r="L23" i="1"/>
  <c r="L10" i="1"/>
  <c r="J10" i="1"/>
  <c r="G9" i="1"/>
  <c r="F9" i="1"/>
  <c r="L3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<sst xmlns="http://schemas.openxmlformats.org/spreadsheetml/2006/main" count="88" uniqueCount="81">
  <si>
    <t>RANKING GERAL DA LIGA MINEIRA DE LEGACY</t>
  </si>
  <si>
    <t>Posição</t>
  </si>
  <si>
    <t>Nome do Jogador</t>
  </si>
  <si>
    <t>Pontos Primeira Etapa</t>
  </si>
  <si>
    <t>Pontos Segunda Etapa</t>
  </si>
  <si>
    <t>Torneios</t>
  </si>
  <si>
    <t>Pontuação Total</t>
  </si>
  <si>
    <t>José Macedo</t>
  </si>
  <si>
    <t>Bruno Lorenzato</t>
  </si>
  <si>
    <t>Guilherme Lacerda</t>
  </si>
  <si>
    <t>Moises Nazareno</t>
  </si>
  <si>
    <t>Frederico Camelo</t>
  </si>
  <si>
    <t>Talles Castro</t>
  </si>
  <si>
    <t>Felipe Purisco</t>
  </si>
  <si>
    <t>Rodrigo Pereira</t>
  </si>
  <si>
    <t>Joao Carvalho</t>
  </si>
  <si>
    <t>Tulio Souza</t>
  </si>
  <si>
    <t>Pontos Terceira Etapa</t>
  </si>
  <si>
    <t>Rodrigo Duarte</t>
  </si>
  <si>
    <t>Pontos Quinta Etapa</t>
  </si>
  <si>
    <t>Pontos Quarta Etapa</t>
  </si>
  <si>
    <t>Gabriel Oliveira</t>
  </si>
  <si>
    <t>Thiago Cordeiro</t>
  </si>
  <si>
    <t>Heitor Miranda</t>
  </si>
  <si>
    <t>Felipe Nizatto</t>
  </si>
  <si>
    <t>Matheus Alves</t>
  </si>
  <si>
    <t>Luis Felipe</t>
  </si>
  <si>
    <t>Kym Campos</t>
  </si>
  <si>
    <t>Henrique Belumat</t>
  </si>
  <si>
    <t>Gabriel Kalil</t>
  </si>
  <si>
    <t>Joao Khedi</t>
  </si>
  <si>
    <t>Alexandre Camilo</t>
  </si>
  <si>
    <t>Thiago M. Duarte</t>
  </si>
  <si>
    <t>Hermes Batista</t>
  </si>
  <si>
    <t>Pontos Sexta Etapa</t>
  </si>
  <si>
    <t>Pontos Sétima Etapa</t>
  </si>
  <si>
    <t>Pontos Setima Etapa</t>
  </si>
  <si>
    <t>Matheus Marra</t>
  </si>
  <si>
    <t>Bruno Lanza</t>
  </si>
  <si>
    <t>Rodrigo Armomino</t>
  </si>
  <si>
    <t>Thiago Pimentel</t>
  </si>
  <si>
    <t>Tharso Peixoto</t>
  </si>
  <si>
    <t>Natan Borges</t>
  </si>
  <si>
    <t>Danilo Brito</t>
  </si>
  <si>
    <t>Liberato Duarte</t>
  </si>
  <si>
    <t>Lucas Lanza</t>
  </si>
  <si>
    <t>Renato Kitagawa</t>
  </si>
  <si>
    <t>Rafael Giordani</t>
  </si>
  <si>
    <t xml:space="preserve">Rafael Garcia </t>
  </si>
  <si>
    <t>Rafael Graciano</t>
  </si>
  <si>
    <t>Fernando Antinossi</t>
  </si>
  <si>
    <t>Achiles Freitas</t>
  </si>
  <si>
    <t>Tiago Couto</t>
  </si>
  <si>
    <t>Cristiano Amaro</t>
  </si>
  <si>
    <t>Roberto Elizio</t>
  </si>
  <si>
    <t>Etapa Bonus 1</t>
  </si>
  <si>
    <t>Sergio Lanza</t>
  </si>
  <si>
    <t>George Guanier</t>
  </si>
  <si>
    <t>Joao Valadino</t>
  </si>
  <si>
    <t>Alisson Tibeh</t>
  </si>
  <si>
    <t xml:space="preserve">Nome do Jogador </t>
  </si>
  <si>
    <t>Ordem</t>
  </si>
  <si>
    <t>Alexandre Mourao</t>
  </si>
  <si>
    <t>Omar Kraus</t>
  </si>
  <si>
    <t>Duarte Liberato</t>
  </si>
  <si>
    <t>Ijari Lopez</t>
  </si>
  <si>
    <t>Delio Rodrigues</t>
  </si>
  <si>
    <t>Lucas Saraiva</t>
  </si>
  <si>
    <t>Joao Timoteo</t>
  </si>
  <si>
    <t>Bruno Azor</t>
  </si>
  <si>
    <t>Fabricio Silva</t>
  </si>
  <si>
    <t>Renan Guerra</t>
  </si>
  <si>
    <t>Bruno Sandin</t>
  </si>
  <si>
    <t>Bruno Araujo</t>
  </si>
  <si>
    <t>Irineu Mendes</t>
  </si>
  <si>
    <t>Alex Jordan</t>
  </si>
  <si>
    <t>Etapa Bonus 2</t>
  </si>
  <si>
    <t>Tomas Campos</t>
  </si>
  <si>
    <t>Pontos Etapa Bonus 1</t>
  </si>
  <si>
    <t>Pontos Etapa Bonus 2</t>
  </si>
  <si>
    <t>Torneios Jogados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</si>
</sst>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/>
    <xf numFmtId="0" fontId="3" fillId="3" borderId="1" xfId="0" applyFont="1" applyFill="1" applyBorder="1" applyAlignment="1" applyProtection="1">
      <alignment horizontal="center" vertical="center" wrapText="1"/>
    </xf>
    <xf numFmtId="1" fontId="2" fillId="4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 applyProtection="1">
      <alignment horizontal="center" vertical="center" wrapText="1"/>
    </xf>
    <xf numFmtId="1" fontId="0" fillId="4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Protection="1"/>
    <xf numFmtId="0" fontId="0" fillId="5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/>
    <xf numFmtId="0" fontId="5" fillId="0" borderId="1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/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L58" sqref="L58"/>
    </sheetView>
  </sheetViews>
  <sheetFormatPr defaultRowHeight="15" x14ac:dyDescent="0.25"/>
  <cols>
    <col min="1" max="1" width="11.7109375" style="17" bestFit="1" customWidth="1"/>
    <col min="2" max="2" width="26.85546875" style="27" bestFit="1" customWidth="1"/>
    <col min="3" max="3" width="18.5703125" style="28" bestFit="1" customWidth="1"/>
    <col min="4" max="4" width="13.140625" style="17" bestFit="1" customWidth="1"/>
    <col min="5" max="5" width="12.7109375" style="17" bestFit="1" customWidth="1"/>
    <col min="6" max="7" width="11.7109375" style="17" bestFit="1" customWidth="1"/>
    <col min="8" max="8" width="11.7109375" style="29" bestFit="1" customWidth="1"/>
    <col min="9" max="9" width="11.7109375" style="17" bestFit="1" customWidth="1"/>
    <col min="10" max="11" width="12.42578125" style="17" bestFit="1" customWidth="1"/>
    <col min="12" max="12" width="13.28515625" style="17" bestFit="1" customWidth="1"/>
    <col min="13" max="13" width="13.7109375" style="17" bestFit="1" customWidth="1"/>
    <col min="14" max="14" width="10" style="17" bestFit="1" customWidth="1"/>
    <col min="15" max="16384" width="9.140625" style="17"/>
  </cols>
  <sheetData>
    <row r="1" spans="1:14" ht="45" x14ac:dyDescent="0.25">
      <c r="A1" s="13" t="s">
        <v>61</v>
      </c>
      <c r="B1" s="14" t="s">
        <v>60</v>
      </c>
      <c r="C1" s="15" t="s">
        <v>3</v>
      </c>
      <c r="D1" s="15" t="s">
        <v>4</v>
      </c>
      <c r="E1" s="15" t="s">
        <v>17</v>
      </c>
      <c r="F1" s="15" t="s">
        <v>20</v>
      </c>
      <c r="G1" s="15" t="s">
        <v>19</v>
      </c>
      <c r="H1" s="16" t="s">
        <v>34</v>
      </c>
      <c r="I1" s="15" t="s">
        <v>35</v>
      </c>
      <c r="J1" s="15" t="s">
        <v>55</v>
      </c>
      <c r="K1" s="15" t="s">
        <v>76</v>
      </c>
      <c r="L1" s="15" t="s">
        <v>5</v>
      </c>
      <c r="M1" s="15" t="s">
        <v>6</v>
      </c>
      <c r="N1" s="13"/>
    </row>
    <row r="2" spans="1:14" ht="15" customHeight="1" x14ac:dyDescent="0.25">
      <c r="A2" s="13">
        <v>1</v>
      </c>
      <c r="B2" s="18" t="s">
        <v>51</v>
      </c>
      <c r="C2" s="15"/>
      <c r="D2" s="15">
        <v>7</v>
      </c>
      <c r="E2" s="15">
        <v>9</v>
      </c>
      <c r="F2" s="15"/>
      <c r="G2" s="15"/>
      <c r="H2" s="19"/>
      <c r="I2" s="15"/>
      <c r="J2" s="15"/>
      <c r="K2" s="15"/>
      <c r="L2" s="15">
        <v>2</v>
      </c>
      <c r="M2" s="15">
        <f>SUM(C2:K2)</f>
        <v>16</v>
      </c>
      <c r="N2" s="13">
        <f t="shared" ref="N2:N33" si="0">M2+(L2*0.001)+(A2*0.000001)</f>
        <v>16.002001</v>
      </c>
    </row>
    <row r="3" spans="1:14" ht="15" customHeight="1" x14ac:dyDescent="0.25">
      <c r="A3" s="13">
        <v>2</v>
      </c>
      <c r="B3" s="20" t="s">
        <v>75</v>
      </c>
      <c r="C3" s="15"/>
      <c r="D3" s="15"/>
      <c r="E3" s="15"/>
      <c r="F3" s="15"/>
      <c r="G3" s="15"/>
      <c r="H3" s="19"/>
      <c r="I3" s="15">
        <v>6</v>
      </c>
      <c r="J3" s="15"/>
      <c r="K3" s="15">
        <v>4</v>
      </c>
      <c r="L3" s="15">
        <v>2</v>
      </c>
      <c r="M3" s="15">
        <f t="shared" ref="M3:M62" si="1">SUM(C3:K3)</f>
        <v>10</v>
      </c>
      <c r="N3" s="13">
        <f t="shared" si="0"/>
        <v>10.002002000000001</v>
      </c>
    </row>
    <row r="4" spans="1:14" ht="15" customHeight="1" x14ac:dyDescent="0.25">
      <c r="A4" s="13">
        <v>3</v>
      </c>
      <c r="B4" s="21" t="s">
        <v>31</v>
      </c>
      <c r="C4" s="15">
        <v>6</v>
      </c>
      <c r="D4" s="15">
        <v>6</v>
      </c>
      <c r="E4" s="15">
        <v>6</v>
      </c>
      <c r="F4" s="15">
        <v>7</v>
      </c>
      <c r="G4" s="15">
        <v>3</v>
      </c>
      <c r="H4" s="19">
        <v>9</v>
      </c>
      <c r="I4" s="15"/>
      <c r="J4" s="15"/>
      <c r="K4" s="15">
        <v>9</v>
      </c>
      <c r="L4" s="15">
        <v>7</v>
      </c>
      <c r="M4" s="15">
        <f t="shared" si="1"/>
        <v>46</v>
      </c>
      <c r="N4" s="13">
        <f t="shared" si="0"/>
        <v>46.007002999999997</v>
      </c>
    </row>
    <row r="5" spans="1:14" ht="15" customHeight="1" x14ac:dyDescent="0.25">
      <c r="A5" s="13">
        <v>4</v>
      </c>
      <c r="B5" s="21" t="s">
        <v>62</v>
      </c>
      <c r="C5" s="15"/>
      <c r="D5" s="15"/>
      <c r="E5" s="15"/>
      <c r="F5" s="15">
        <v>15</v>
      </c>
      <c r="G5" s="15"/>
      <c r="H5" s="19"/>
      <c r="I5" s="15"/>
      <c r="J5" s="15"/>
      <c r="K5" s="15"/>
      <c r="L5" s="15">
        <v>1</v>
      </c>
      <c r="M5" s="15">
        <f t="shared" si="1"/>
        <v>15</v>
      </c>
      <c r="N5" s="13">
        <f t="shared" si="0"/>
        <v>15.001004</v>
      </c>
    </row>
    <row r="6" spans="1:14" x14ac:dyDescent="0.25">
      <c r="A6" s="13">
        <v>5</v>
      </c>
      <c r="B6" s="14" t="s">
        <v>59</v>
      </c>
      <c r="C6" s="15"/>
      <c r="D6" s="15"/>
      <c r="E6" s="15"/>
      <c r="F6" s="15"/>
      <c r="G6" s="15"/>
      <c r="H6" s="19"/>
      <c r="I6" s="15"/>
      <c r="J6" s="15">
        <v>0</v>
      </c>
      <c r="K6" s="15"/>
      <c r="L6" s="15">
        <v>1</v>
      </c>
      <c r="M6" s="15">
        <f t="shared" si="1"/>
        <v>0</v>
      </c>
      <c r="N6" s="13">
        <f t="shared" si="0"/>
        <v>1.005E-3</v>
      </c>
    </row>
    <row r="7" spans="1:14" x14ac:dyDescent="0.25">
      <c r="A7" s="13">
        <v>6</v>
      </c>
      <c r="B7" s="14" t="s">
        <v>73</v>
      </c>
      <c r="C7" s="13"/>
      <c r="D7" s="13"/>
      <c r="E7" s="13"/>
      <c r="F7" s="13"/>
      <c r="G7" s="13"/>
      <c r="H7" s="18">
        <v>3</v>
      </c>
      <c r="I7" s="13"/>
      <c r="J7" s="13"/>
      <c r="K7" s="13"/>
      <c r="L7" s="13">
        <v>1</v>
      </c>
      <c r="M7" s="15">
        <f t="shared" si="1"/>
        <v>3</v>
      </c>
      <c r="N7" s="14">
        <f t="shared" si="0"/>
        <v>3.0010059999999998</v>
      </c>
    </row>
    <row r="8" spans="1:14" x14ac:dyDescent="0.25">
      <c r="A8" s="13">
        <v>7</v>
      </c>
      <c r="B8" s="14" t="s">
        <v>69</v>
      </c>
      <c r="C8" s="13"/>
      <c r="D8" s="13"/>
      <c r="E8" s="13"/>
      <c r="F8" s="13"/>
      <c r="G8" s="15"/>
      <c r="H8" s="18">
        <v>6</v>
      </c>
      <c r="I8" s="13"/>
      <c r="J8" s="13"/>
      <c r="K8" s="13"/>
      <c r="L8" s="15">
        <v>1</v>
      </c>
      <c r="M8" s="15">
        <f t="shared" si="1"/>
        <v>6</v>
      </c>
      <c r="N8" s="13">
        <f t="shared" si="0"/>
        <v>6.0010070000000004</v>
      </c>
    </row>
    <row r="9" spans="1:14" x14ac:dyDescent="0.25">
      <c r="A9" s="13">
        <v>8</v>
      </c>
      <c r="B9" s="20" t="s">
        <v>38</v>
      </c>
      <c r="C9" s="15">
        <v>12</v>
      </c>
      <c r="D9" s="15"/>
      <c r="E9" s="15">
        <v>9</v>
      </c>
      <c r="F9" s="15"/>
      <c r="G9" s="15"/>
      <c r="H9" s="19"/>
      <c r="I9" s="15"/>
      <c r="J9" s="15">
        <v>8</v>
      </c>
      <c r="K9" s="15"/>
      <c r="L9" s="15">
        <v>3</v>
      </c>
      <c r="M9" s="15">
        <f t="shared" si="1"/>
        <v>29</v>
      </c>
      <c r="N9" s="13">
        <f t="shared" si="0"/>
        <v>29.003008000000001</v>
      </c>
    </row>
    <row r="10" spans="1:14" x14ac:dyDescent="0.25">
      <c r="A10" s="13">
        <v>9</v>
      </c>
      <c r="B10" s="21" t="s">
        <v>8</v>
      </c>
      <c r="C10" s="15">
        <v>7</v>
      </c>
      <c r="D10" s="15">
        <v>13</v>
      </c>
      <c r="E10" s="15">
        <v>20</v>
      </c>
      <c r="F10" s="15">
        <v>4</v>
      </c>
      <c r="G10" s="15">
        <v>12</v>
      </c>
      <c r="H10" s="19">
        <v>17</v>
      </c>
      <c r="I10" s="15">
        <v>20</v>
      </c>
      <c r="J10" s="15">
        <v>12</v>
      </c>
      <c r="K10" s="15">
        <v>29</v>
      </c>
      <c r="L10" s="15">
        <v>9</v>
      </c>
      <c r="M10" s="15">
        <f t="shared" si="1"/>
        <v>134</v>
      </c>
      <c r="N10" s="13">
        <f t="shared" si="0"/>
        <v>134.00900899999999</v>
      </c>
    </row>
    <row r="11" spans="1:14" x14ac:dyDescent="0.25">
      <c r="A11" s="13">
        <v>10</v>
      </c>
      <c r="B11" s="14" t="s">
        <v>72</v>
      </c>
      <c r="C11" s="13"/>
      <c r="D11" s="13"/>
      <c r="E11" s="13"/>
      <c r="F11" s="13"/>
      <c r="G11" s="15"/>
      <c r="H11" s="18">
        <v>7</v>
      </c>
      <c r="I11" s="13">
        <v>14</v>
      </c>
      <c r="J11" s="13"/>
      <c r="K11" s="13">
        <v>9</v>
      </c>
      <c r="L11" s="15">
        <v>3</v>
      </c>
      <c r="M11" s="15">
        <f t="shared" si="1"/>
        <v>30</v>
      </c>
      <c r="N11" s="13">
        <f t="shared" si="0"/>
        <v>30.00301</v>
      </c>
    </row>
    <row r="12" spans="1:14" x14ac:dyDescent="0.25">
      <c r="A12" s="13">
        <v>11</v>
      </c>
      <c r="B12" s="20" t="s">
        <v>53</v>
      </c>
      <c r="C12" s="15"/>
      <c r="D12" s="15">
        <v>6</v>
      </c>
      <c r="E12" s="15"/>
      <c r="F12" s="15"/>
      <c r="G12" s="15"/>
      <c r="H12" s="19">
        <v>3</v>
      </c>
      <c r="I12" s="15"/>
      <c r="J12" s="15"/>
      <c r="K12" s="15"/>
      <c r="L12" s="15">
        <v>2</v>
      </c>
      <c r="M12" s="15">
        <f t="shared" si="1"/>
        <v>9</v>
      </c>
      <c r="N12" s="13">
        <f t="shared" si="0"/>
        <v>9.0020110000000013</v>
      </c>
    </row>
    <row r="13" spans="1:14" x14ac:dyDescent="0.25">
      <c r="A13" s="13">
        <v>12</v>
      </c>
      <c r="B13" s="20" t="s">
        <v>43</v>
      </c>
      <c r="C13" s="15">
        <v>6</v>
      </c>
      <c r="D13" s="15">
        <v>9</v>
      </c>
      <c r="E13" s="15"/>
      <c r="F13" s="15"/>
      <c r="G13" s="15"/>
      <c r="H13" s="19"/>
      <c r="I13" s="15"/>
      <c r="J13" s="15"/>
      <c r="K13" s="15"/>
      <c r="L13" s="15">
        <v>1</v>
      </c>
      <c r="M13" s="15">
        <f t="shared" si="1"/>
        <v>15</v>
      </c>
      <c r="N13" s="13">
        <f t="shared" si="0"/>
        <v>15.001011999999999</v>
      </c>
    </row>
    <row r="14" spans="1:14" x14ac:dyDescent="0.25">
      <c r="A14" s="13">
        <v>13</v>
      </c>
      <c r="B14" s="14" t="s">
        <v>66</v>
      </c>
      <c r="C14" s="13"/>
      <c r="D14" s="13"/>
      <c r="E14" s="13"/>
      <c r="F14" s="13"/>
      <c r="G14" s="15">
        <v>0</v>
      </c>
      <c r="H14" s="18">
        <v>3</v>
      </c>
      <c r="I14" s="13">
        <v>3</v>
      </c>
      <c r="J14" s="13"/>
      <c r="K14" s="13">
        <v>12</v>
      </c>
      <c r="L14" s="15">
        <v>4</v>
      </c>
      <c r="M14" s="15">
        <f t="shared" si="1"/>
        <v>18</v>
      </c>
      <c r="N14" s="13">
        <f t="shared" si="0"/>
        <v>18.004013</v>
      </c>
    </row>
    <row r="15" spans="1:14" x14ac:dyDescent="0.25">
      <c r="A15" s="13">
        <v>14</v>
      </c>
      <c r="B15" s="20" t="s">
        <v>64</v>
      </c>
      <c r="C15" s="15"/>
      <c r="D15" s="15"/>
      <c r="E15" s="15"/>
      <c r="F15" s="15">
        <v>3</v>
      </c>
      <c r="G15" s="15">
        <v>9</v>
      </c>
      <c r="H15" s="19"/>
      <c r="I15" s="15"/>
      <c r="J15" s="15"/>
      <c r="K15" s="15"/>
      <c r="L15" s="15">
        <v>2</v>
      </c>
      <c r="M15" s="15">
        <f t="shared" si="1"/>
        <v>12</v>
      </c>
      <c r="N15" s="13">
        <f t="shared" si="0"/>
        <v>12.002014000000001</v>
      </c>
    </row>
    <row r="16" spans="1:14" x14ac:dyDescent="0.25">
      <c r="A16" s="13">
        <v>15</v>
      </c>
      <c r="B16" s="14" t="s">
        <v>70</v>
      </c>
      <c r="C16" s="13"/>
      <c r="D16" s="13"/>
      <c r="E16" s="13"/>
      <c r="F16" s="13"/>
      <c r="G16" s="15"/>
      <c r="H16" s="18">
        <v>6</v>
      </c>
      <c r="I16" s="13">
        <v>3</v>
      </c>
      <c r="J16" s="13"/>
      <c r="K16" s="13"/>
      <c r="L16" s="15">
        <v>2</v>
      </c>
      <c r="M16" s="15">
        <f t="shared" si="1"/>
        <v>9</v>
      </c>
      <c r="N16" s="13">
        <f t="shared" si="0"/>
        <v>9.0020150000000001</v>
      </c>
    </row>
    <row r="17" spans="1:14" x14ac:dyDescent="0.25">
      <c r="A17" s="13">
        <v>16</v>
      </c>
      <c r="B17" s="22" t="s">
        <v>24</v>
      </c>
      <c r="C17" s="15"/>
      <c r="D17" s="15">
        <v>0</v>
      </c>
      <c r="E17" s="15"/>
      <c r="F17" s="15"/>
      <c r="G17" s="15"/>
      <c r="H17" s="19"/>
      <c r="I17" s="15"/>
      <c r="J17" s="15"/>
      <c r="K17" s="15"/>
      <c r="L17" s="15">
        <v>1</v>
      </c>
      <c r="M17" s="15">
        <f t="shared" si="1"/>
        <v>0</v>
      </c>
      <c r="N17" s="13">
        <f t="shared" si="0"/>
        <v>1.016E-3</v>
      </c>
    </row>
    <row r="18" spans="1:14" x14ac:dyDescent="0.25">
      <c r="A18" s="13">
        <v>17</v>
      </c>
      <c r="B18" s="21" t="s">
        <v>13</v>
      </c>
      <c r="C18" s="15">
        <v>6</v>
      </c>
      <c r="D18" s="15"/>
      <c r="E18" s="15"/>
      <c r="F18" s="15"/>
      <c r="G18" s="15"/>
      <c r="H18" s="19"/>
      <c r="I18" s="15"/>
      <c r="J18" s="15"/>
      <c r="K18" s="15"/>
      <c r="L18" s="15">
        <v>1</v>
      </c>
      <c r="M18" s="15">
        <f t="shared" si="1"/>
        <v>6</v>
      </c>
      <c r="N18" s="13">
        <f t="shared" si="0"/>
        <v>6.001017</v>
      </c>
    </row>
    <row r="19" spans="1:14" x14ac:dyDescent="0.25">
      <c r="A19" s="13">
        <v>18</v>
      </c>
      <c r="B19" s="21" t="s">
        <v>50</v>
      </c>
      <c r="C19" s="15"/>
      <c r="D19" s="15">
        <v>10</v>
      </c>
      <c r="E19" s="15"/>
      <c r="F19" s="15"/>
      <c r="G19" s="15"/>
      <c r="H19" s="19"/>
      <c r="I19" s="15"/>
      <c r="J19" s="15"/>
      <c r="K19" s="15"/>
      <c r="L19" s="15">
        <v>1</v>
      </c>
      <c r="M19" s="15">
        <f t="shared" si="1"/>
        <v>10</v>
      </c>
      <c r="N19" s="13">
        <f t="shared" si="0"/>
        <v>10.001018</v>
      </c>
    </row>
    <row r="20" spans="1:14" x14ac:dyDescent="0.25">
      <c r="A20" s="13">
        <v>19</v>
      </c>
      <c r="B20" s="21" t="s">
        <v>11</v>
      </c>
      <c r="C20" s="15">
        <v>1</v>
      </c>
      <c r="D20" s="15">
        <v>26</v>
      </c>
      <c r="E20" s="15">
        <v>6</v>
      </c>
      <c r="F20" s="15">
        <v>12</v>
      </c>
      <c r="G20" s="15">
        <v>6</v>
      </c>
      <c r="H20" s="19"/>
      <c r="I20" s="15">
        <v>9</v>
      </c>
      <c r="J20" s="15"/>
      <c r="K20" s="15"/>
      <c r="L20" s="15">
        <v>6</v>
      </c>
      <c r="M20" s="15">
        <f t="shared" si="1"/>
        <v>60</v>
      </c>
      <c r="N20" s="13">
        <f t="shared" si="0"/>
        <v>60.006019000000002</v>
      </c>
    </row>
    <row r="21" spans="1:14" x14ac:dyDescent="0.25">
      <c r="A21" s="13">
        <v>20</v>
      </c>
      <c r="B21" s="21" t="s">
        <v>29</v>
      </c>
      <c r="C21" s="15">
        <v>4</v>
      </c>
      <c r="D21" s="15">
        <v>3</v>
      </c>
      <c r="E21" s="15">
        <v>6</v>
      </c>
      <c r="F21" s="15"/>
      <c r="G21" s="15"/>
      <c r="H21" s="19"/>
      <c r="I21" s="15"/>
      <c r="J21" s="15">
        <v>8</v>
      </c>
      <c r="K21" s="15"/>
      <c r="L21" s="15">
        <v>4</v>
      </c>
      <c r="M21" s="15">
        <f t="shared" si="1"/>
        <v>21</v>
      </c>
      <c r="N21" s="13">
        <f t="shared" si="0"/>
        <v>21.004020000000001</v>
      </c>
    </row>
    <row r="22" spans="1:14" x14ac:dyDescent="0.25">
      <c r="A22" s="13">
        <v>21</v>
      </c>
      <c r="B22" s="23" t="s">
        <v>21</v>
      </c>
      <c r="C22" s="15"/>
      <c r="D22" s="15">
        <v>3</v>
      </c>
      <c r="E22" s="15">
        <v>3</v>
      </c>
      <c r="F22" s="15"/>
      <c r="G22" s="15"/>
      <c r="H22" s="19">
        <v>3</v>
      </c>
      <c r="I22" s="15"/>
      <c r="J22" s="15"/>
      <c r="K22" s="15"/>
      <c r="L22" s="15">
        <v>3</v>
      </c>
      <c r="M22" s="15">
        <f t="shared" si="1"/>
        <v>9</v>
      </c>
      <c r="N22" s="13">
        <f t="shared" si="0"/>
        <v>9.0030210000000004</v>
      </c>
    </row>
    <row r="23" spans="1:14" x14ac:dyDescent="0.25">
      <c r="A23" s="13">
        <v>22</v>
      </c>
      <c r="B23" s="23" t="s">
        <v>57</v>
      </c>
      <c r="C23" s="15"/>
      <c r="D23" s="15"/>
      <c r="E23" s="15"/>
      <c r="F23" s="15"/>
      <c r="G23" s="15"/>
      <c r="H23" s="19"/>
      <c r="I23" s="15"/>
      <c r="J23" s="15">
        <v>5</v>
      </c>
      <c r="K23" s="15"/>
      <c r="L23" s="15">
        <v>1</v>
      </c>
      <c r="M23" s="15">
        <f t="shared" si="1"/>
        <v>5</v>
      </c>
      <c r="N23" s="13">
        <f t="shared" si="0"/>
        <v>5.0010220000000007</v>
      </c>
    </row>
    <row r="24" spans="1:14" x14ac:dyDescent="0.25">
      <c r="A24" s="13">
        <v>23</v>
      </c>
      <c r="B24" s="21" t="s">
        <v>9</v>
      </c>
      <c r="C24" s="15">
        <v>8</v>
      </c>
      <c r="D24" s="15">
        <v>9</v>
      </c>
      <c r="E24" s="15">
        <v>6</v>
      </c>
      <c r="F24" s="15"/>
      <c r="G24" s="15"/>
      <c r="H24" s="19"/>
      <c r="I24" s="15"/>
      <c r="J24" s="15"/>
      <c r="K24" s="15"/>
      <c r="L24" s="15">
        <v>3</v>
      </c>
      <c r="M24" s="15">
        <f t="shared" si="1"/>
        <v>23</v>
      </c>
      <c r="N24" s="13">
        <f t="shared" si="0"/>
        <v>23.003022999999999</v>
      </c>
    </row>
    <row r="25" spans="1:14" x14ac:dyDescent="0.25">
      <c r="A25" s="13">
        <v>24</v>
      </c>
      <c r="B25" s="20" t="s">
        <v>23</v>
      </c>
      <c r="C25" s="15"/>
      <c r="D25" s="15">
        <v>9</v>
      </c>
      <c r="E25" s="15">
        <v>11</v>
      </c>
      <c r="F25" s="15"/>
      <c r="G25" s="15"/>
      <c r="H25" s="19"/>
      <c r="I25" s="15">
        <v>6</v>
      </c>
      <c r="J25" s="15">
        <v>9</v>
      </c>
      <c r="K25" s="15"/>
      <c r="L25" s="15">
        <v>4</v>
      </c>
      <c r="M25" s="15">
        <f t="shared" si="1"/>
        <v>35</v>
      </c>
      <c r="N25" s="13">
        <f t="shared" si="0"/>
        <v>35.004024000000001</v>
      </c>
    </row>
    <row r="26" spans="1:14" x14ac:dyDescent="0.25">
      <c r="A26" s="13">
        <v>25</v>
      </c>
      <c r="B26" s="20" t="s">
        <v>28</v>
      </c>
      <c r="C26" s="15">
        <v>11</v>
      </c>
      <c r="D26" s="15">
        <v>9</v>
      </c>
      <c r="E26" s="15">
        <v>13</v>
      </c>
      <c r="F26" s="15"/>
      <c r="G26" s="15">
        <v>6</v>
      </c>
      <c r="H26" s="19">
        <v>9</v>
      </c>
      <c r="I26" s="15">
        <v>17</v>
      </c>
      <c r="J26" s="15">
        <v>14</v>
      </c>
      <c r="K26" s="15">
        <v>16</v>
      </c>
      <c r="L26" s="15">
        <v>8</v>
      </c>
      <c r="M26" s="15">
        <f t="shared" si="1"/>
        <v>95</v>
      </c>
      <c r="N26" s="13">
        <f t="shared" si="0"/>
        <v>95.008024999999989</v>
      </c>
    </row>
    <row r="27" spans="1:14" x14ac:dyDescent="0.25">
      <c r="A27" s="13">
        <v>26</v>
      </c>
      <c r="B27" s="22" t="s">
        <v>33</v>
      </c>
      <c r="C27" s="15"/>
      <c r="D27" s="15"/>
      <c r="E27" s="15">
        <v>6</v>
      </c>
      <c r="F27" s="15">
        <v>0</v>
      </c>
      <c r="G27" s="15"/>
      <c r="H27" s="19">
        <v>7</v>
      </c>
      <c r="I27" s="15">
        <v>4</v>
      </c>
      <c r="J27" s="15"/>
      <c r="K27" s="15">
        <v>12</v>
      </c>
      <c r="L27" s="15">
        <v>4</v>
      </c>
      <c r="M27" s="15">
        <f t="shared" si="1"/>
        <v>29</v>
      </c>
      <c r="N27" s="13">
        <f t="shared" si="0"/>
        <v>29.004026</v>
      </c>
    </row>
    <row r="28" spans="1:14" ht="15" customHeight="1" x14ac:dyDescent="0.25">
      <c r="A28" s="13">
        <v>27</v>
      </c>
      <c r="B28" s="14" t="s">
        <v>65</v>
      </c>
      <c r="C28" s="13"/>
      <c r="D28" s="13"/>
      <c r="E28" s="13"/>
      <c r="F28" s="13"/>
      <c r="G28" s="15">
        <v>11</v>
      </c>
      <c r="H28" s="18"/>
      <c r="I28" s="13"/>
      <c r="J28" s="13"/>
      <c r="K28" s="13"/>
      <c r="L28" s="15">
        <v>1</v>
      </c>
      <c r="M28" s="15">
        <f t="shared" si="1"/>
        <v>11</v>
      </c>
      <c r="N28" s="13">
        <f t="shared" si="0"/>
        <v>11.001026999999999</v>
      </c>
    </row>
    <row r="29" spans="1:14" x14ac:dyDescent="0.25">
      <c r="A29" s="13">
        <v>28</v>
      </c>
      <c r="B29" s="14" t="s">
        <v>74</v>
      </c>
      <c r="C29" s="13"/>
      <c r="D29" s="24"/>
      <c r="E29" s="24"/>
      <c r="F29" s="24"/>
      <c r="G29" s="24"/>
      <c r="H29" s="25"/>
      <c r="I29" s="15">
        <v>12</v>
      </c>
      <c r="J29" s="24"/>
      <c r="K29" s="24">
        <v>8</v>
      </c>
      <c r="L29" s="15">
        <v>2</v>
      </c>
      <c r="M29" s="15">
        <f t="shared" si="1"/>
        <v>20</v>
      </c>
      <c r="N29" s="13">
        <f t="shared" si="0"/>
        <v>20.002027999999999</v>
      </c>
    </row>
    <row r="30" spans="1:14" x14ac:dyDescent="0.25">
      <c r="A30" s="13">
        <v>29</v>
      </c>
      <c r="B30" s="20" t="s">
        <v>15</v>
      </c>
      <c r="C30" s="15">
        <v>18</v>
      </c>
      <c r="D30" s="15">
        <v>3</v>
      </c>
      <c r="E30" s="15">
        <v>7</v>
      </c>
      <c r="F30" s="15">
        <v>20</v>
      </c>
      <c r="G30" s="15">
        <v>18</v>
      </c>
      <c r="H30" s="19">
        <v>9</v>
      </c>
      <c r="I30" s="15">
        <v>14</v>
      </c>
      <c r="J30" s="15">
        <v>8</v>
      </c>
      <c r="K30" s="15">
        <v>8</v>
      </c>
      <c r="L30" s="15">
        <v>9</v>
      </c>
      <c r="M30" s="15">
        <f t="shared" si="1"/>
        <v>105</v>
      </c>
      <c r="N30" s="13">
        <f t="shared" si="0"/>
        <v>105.009029</v>
      </c>
    </row>
    <row r="31" spans="1:14" x14ac:dyDescent="0.25">
      <c r="A31" s="13">
        <v>30</v>
      </c>
      <c r="B31" s="22" t="s">
        <v>30</v>
      </c>
      <c r="C31" s="15"/>
      <c r="D31" s="15">
        <v>12</v>
      </c>
      <c r="E31" s="15"/>
      <c r="F31" s="15"/>
      <c r="G31" s="15"/>
      <c r="H31" s="19"/>
      <c r="I31" s="15"/>
      <c r="J31" s="15"/>
      <c r="K31" s="15">
        <v>12</v>
      </c>
      <c r="L31" s="15">
        <v>1</v>
      </c>
      <c r="M31" s="15">
        <f t="shared" si="1"/>
        <v>24</v>
      </c>
      <c r="N31" s="13">
        <f t="shared" si="0"/>
        <v>24.00103</v>
      </c>
    </row>
    <row r="32" spans="1:14" x14ac:dyDescent="0.25">
      <c r="A32" s="13">
        <v>31</v>
      </c>
      <c r="B32" s="14" t="s">
        <v>68</v>
      </c>
      <c r="C32" s="13"/>
      <c r="D32" s="13"/>
      <c r="E32" s="13"/>
      <c r="F32" s="13"/>
      <c r="G32" s="15"/>
      <c r="H32" s="18">
        <v>9</v>
      </c>
      <c r="I32" s="13"/>
      <c r="J32" s="13"/>
      <c r="K32" s="13"/>
      <c r="L32" s="15">
        <v>1</v>
      </c>
      <c r="M32" s="15">
        <f t="shared" si="1"/>
        <v>9</v>
      </c>
      <c r="N32" s="13">
        <f t="shared" si="0"/>
        <v>9.0010309999999993</v>
      </c>
    </row>
    <row r="33" spans="1:14" x14ac:dyDescent="0.25">
      <c r="A33" s="13">
        <v>32</v>
      </c>
      <c r="B33" s="21" t="s">
        <v>58</v>
      </c>
      <c r="C33" s="15"/>
      <c r="D33" s="15"/>
      <c r="E33" s="15"/>
      <c r="F33" s="15"/>
      <c r="G33" s="15"/>
      <c r="H33" s="19"/>
      <c r="I33" s="15"/>
      <c r="J33" s="15">
        <v>5</v>
      </c>
      <c r="K33" s="15"/>
      <c r="L33" s="15">
        <v>1</v>
      </c>
      <c r="M33" s="15">
        <f t="shared" si="1"/>
        <v>5</v>
      </c>
      <c r="N33" s="13">
        <f t="shared" si="0"/>
        <v>5.0010320000000004</v>
      </c>
    </row>
    <row r="34" spans="1:14" x14ac:dyDescent="0.25">
      <c r="A34" s="13">
        <v>33</v>
      </c>
      <c r="B34" s="21" t="s">
        <v>7</v>
      </c>
      <c r="C34" s="15"/>
      <c r="D34" s="15">
        <v>13</v>
      </c>
      <c r="E34" s="15">
        <v>0</v>
      </c>
      <c r="F34" s="15">
        <v>9</v>
      </c>
      <c r="G34" s="15">
        <v>6</v>
      </c>
      <c r="H34" s="19"/>
      <c r="I34" s="15"/>
      <c r="J34" s="15">
        <v>18</v>
      </c>
      <c r="K34" s="15">
        <v>13</v>
      </c>
      <c r="L34" s="15">
        <v>6</v>
      </c>
      <c r="M34" s="15">
        <f t="shared" si="1"/>
        <v>59</v>
      </c>
      <c r="N34" s="13">
        <f t="shared" ref="N34:N62" si="2">M34+(L34*0.001)+(A34*0.000001)</f>
        <v>59.006033000000002</v>
      </c>
    </row>
    <row r="35" spans="1:14" x14ac:dyDescent="0.25">
      <c r="A35" s="13">
        <v>34</v>
      </c>
      <c r="B35" s="21" t="s">
        <v>27</v>
      </c>
      <c r="C35" s="15"/>
      <c r="D35" s="15"/>
      <c r="E35" s="15"/>
      <c r="F35" s="15"/>
      <c r="G35" s="15"/>
      <c r="H35" s="19"/>
      <c r="I35" s="15"/>
      <c r="J35" s="15">
        <v>14</v>
      </c>
      <c r="K35" s="15"/>
      <c r="L35" s="15">
        <v>1</v>
      </c>
      <c r="M35" s="15">
        <f t="shared" si="1"/>
        <v>14</v>
      </c>
      <c r="N35" s="13">
        <f t="shared" si="2"/>
        <v>14.001033999999999</v>
      </c>
    </row>
    <row r="36" spans="1:14" x14ac:dyDescent="0.25">
      <c r="A36" s="13">
        <v>35</v>
      </c>
      <c r="B36" s="20" t="s">
        <v>44</v>
      </c>
      <c r="C36" s="15">
        <v>6</v>
      </c>
      <c r="D36" s="15">
        <v>12</v>
      </c>
      <c r="E36" s="15"/>
      <c r="F36" s="15"/>
      <c r="G36" s="15"/>
      <c r="H36" s="19"/>
      <c r="I36" s="15"/>
      <c r="J36" s="15"/>
      <c r="K36" s="15"/>
      <c r="L36" s="15">
        <v>2</v>
      </c>
      <c r="M36" s="15">
        <f t="shared" si="1"/>
        <v>18</v>
      </c>
      <c r="N36" s="13">
        <f t="shared" si="2"/>
        <v>18.002034999999999</v>
      </c>
    </row>
    <row r="37" spans="1:14" x14ac:dyDescent="0.25">
      <c r="A37" s="13">
        <v>36</v>
      </c>
      <c r="B37" s="21" t="s">
        <v>45</v>
      </c>
      <c r="C37" s="15">
        <v>4</v>
      </c>
      <c r="D37" s="15">
        <v>1</v>
      </c>
      <c r="E37" s="15"/>
      <c r="F37" s="15"/>
      <c r="G37" s="15"/>
      <c r="H37" s="19"/>
      <c r="I37" s="15"/>
      <c r="J37" s="15"/>
      <c r="K37" s="15"/>
      <c r="L37" s="15">
        <v>2</v>
      </c>
      <c r="M37" s="15">
        <f t="shared" si="1"/>
        <v>5</v>
      </c>
      <c r="N37" s="13">
        <f t="shared" si="2"/>
        <v>5.0020359999999995</v>
      </c>
    </row>
    <row r="38" spans="1:14" x14ac:dyDescent="0.25">
      <c r="A38" s="13">
        <v>37</v>
      </c>
      <c r="B38" s="14" t="s">
        <v>67</v>
      </c>
      <c r="C38" s="13"/>
      <c r="D38" s="13"/>
      <c r="E38" s="13"/>
      <c r="F38" s="13"/>
      <c r="G38" s="15"/>
      <c r="H38" s="18">
        <v>9</v>
      </c>
      <c r="I38" s="13"/>
      <c r="J38" s="13"/>
      <c r="K38" s="13">
        <v>12</v>
      </c>
      <c r="L38" s="15">
        <v>1</v>
      </c>
      <c r="M38" s="15">
        <f t="shared" si="1"/>
        <v>21</v>
      </c>
      <c r="N38" s="13">
        <f t="shared" si="2"/>
        <v>21.001037</v>
      </c>
    </row>
    <row r="39" spans="1:14" x14ac:dyDescent="0.25">
      <c r="A39" s="13">
        <v>38</v>
      </c>
      <c r="B39" s="21" t="s">
        <v>26</v>
      </c>
      <c r="C39" s="15">
        <v>9</v>
      </c>
      <c r="D39" s="15">
        <v>9</v>
      </c>
      <c r="E39" s="15">
        <v>6</v>
      </c>
      <c r="F39" s="15">
        <v>6</v>
      </c>
      <c r="G39" s="15">
        <v>3</v>
      </c>
      <c r="H39" s="19">
        <v>6</v>
      </c>
      <c r="I39" s="15">
        <v>9</v>
      </c>
      <c r="J39" s="15">
        <v>12</v>
      </c>
      <c r="K39" s="15">
        <v>17</v>
      </c>
      <c r="L39" s="15">
        <v>9</v>
      </c>
      <c r="M39" s="15">
        <f t="shared" si="1"/>
        <v>77</v>
      </c>
      <c r="N39" s="13">
        <f t="shared" si="2"/>
        <v>77.009038000000004</v>
      </c>
    </row>
    <row r="40" spans="1:14" x14ac:dyDescent="0.25">
      <c r="A40" s="13">
        <v>39</v>
      </c>
      <c r="B40" s="21" t="s">
        <v>25</v>
      </c>
      <c r="C40" s="15">
        <v>3</v>
      </c>
      <c r="D40" s="15">
        <v>10</v>
      </c>
      <c r="E40" s="15">
        <v>22</v>
      </c>
      <c r="F40" s="15">
        <v>6</v>
      </c>
      <c r="G40" s="15">
        <v>12</v>
      </c>
      <c r="H40" s="19">
        <v>6</v>
      </c>
      <c r="I40" s="15">
        <v>7</v>
      </c>
      <c r="J40" s="15">
        <v>8</v>
      </c>
      <c r="K40" s="15">
        <v>7</v>
      </c>
      <c r="L40" s="15">
        <v>9</v>
      </c>
      <c r="M40" s="15">
        <f t="shared" si="1"/>
        <v>81</v>
      </c>
      <c r="N40" s="13">
        <f t="shared" si="2"/>
        <v>81.009039000000001</v>
      </c>
    </row>
    <row r="41" spans="1:14" x14ac:dyDescent="0.25">
      <c r="A41" s="13">
        <v>40</v>
      </c>
      <c r="B41" s="20" t="s">
        <v>37</v>
      </c>
      <c r="C41" s="15">
        <v>15</v>
      </c>
      <c r="D41" s="15"/>
      <c r="E41" s="15">
        <v>9</v>
      </c>
      <c r="F41" s="15"/>
      <c r="G41" s="15"/>
      <c r="H41" s="19"/>
      <c r="I41" s="15"/>
      <c r="J41" s="15"/>
      <c r="K41" s="15"/>
      <c r="L41" s="15">
        <v>2</v>
      </c>
      <c r="M41" s="15">
        <f t="shared" si="1"/>
        <v>24</v>
      </c>
      <c r="N41" s="13">
        <f t="shared" si="2"/>
        <v>24.002039999999997</v>
      </c>
    </row>
    <row r="42" spans="1:14" x14ac:dyDescent="0.25">
      <c r="A42" s="13">
        <v>41</v>
      </c>
      <c r="B42" s="21" t="s">
        <v>10</v>
      </c>
      <c r="C42" s="13">
        <v>22</v>
      </c>
      <c r="D42" s="15">
        <v>9</v>
      </c>
      <c r="E42" s="15">
        <v>9</v>
      </c>
      <c r="F42" s="15">
        <v>18</v>
      </c>
      <c r="G42" s="15">
        <v>14</v>
      </c>
      <c r="H42" s="19"/>
      <c r="I42" s="15"/>
      <c r="J42" s="15"/>
      <c r="K42" s="15"/>
      <c r="L42" s="15">
        <v>5</v>
      </c>
      <c r="M42" s="15">
        <f t="shared" si="1"/>
        <v>72</v>
      </c>
      <c r="N42" s="13">
        <f t="shared" si="2"/>
        <v>72.005040999999991</v>
      </c>
    </row>
    <row r="43" spans="1:14" x14ac:dyDescent="0.25">
      <c r="A43" s="13">
        <v>42</v>
      </c>
      <c r="B43" s="20" t="s">
        <v>42</v>
      </c>
      <c r="C43" s="15">
        <v>7</v>
      </c>
      <c r="D43" s="15">
        <v>6</v>
      </c>
      <c r="E43" s="15">
        <v>3</v>
      </c>
      <c r="F43" s="15"/>
      <c r="G43" s="15"/>
      <c r="H43" s="19"/>
      <c r="I43" s="15"/>
      <c r="J43" s="15"/>
      <c r="K43" s="15"/>
      <c r="L43" s="15">
        <v>3</v>
      </c>
      <c r="M43" s="15">
        <f t="shared" si="1"/>
        <v>16</v>
      </c>
      <c r="N43" s="13">
        <f t="shared" si="2"/>
        <v>16.003042000000001</v>
      </c>
    </row>
    <row r="44" spans="1:14" x14ac:dyDescent="0.25">
      <c r="A44" s="13">
        <v>43</v>
      </c>
      <c r="B44" s="20" t="s">
        <v>63</v>
      </c>
      <c r="C44" s="15"/>
      <c r="D44" s="15"/>
      <c r="E44" s="15"/>
      <c r="F44" s="15">
        <v>10</v>
      </c>
      <c r="G44" s="15">
        <v>6</v>
      </c>
      <c r="H44" s="19">
        <v>11</v>
      </c>
      <c r="I44" s="15">
        <v>7</v>
      </c>
      <c r="J44" s="15"/>
      <c r="K44" s="15">
        <v>12</v>
      </c>
      <c r="L44" s="15">
        <v>5</v>
      </c>
      <c r="M44" s="15">
        <f t="shared" si="1"/>
        <v>46</v>
      </c>
      <c r="N44" s="13">
        <f t="shared" si="2"/>
        <v>46.005043000000001</v>
      </c>
    </row>
    <row r="45" spans="1:14" x14ac:dyDescent="0.25">
      <c r="A45" s="13">
        <v>44</v>
      </c>
      <c r="B45" s="21" t="s">
        <v>48</v>
      </c>
      <c r="C45" s="15">
        <v>0</v>
      </c>
      <c r="D45" s="15">
        <v>7</v>
      </c>
      <c r="E45" s="15">
        <v>6</v>
      </c>
      <c r="F45" s="15">
        <v>6</v>
      </c>
      <c r="G45" s="15"/>
      <c r="H45" s="19">
        <v>6</v>
      </c>
      <c r="I45" s="15">
        <v>7</v>
      </c>
      <c r="J45" s="15">
        <v>3</v>
      </c>
      <c r="K45" s="15">
        <v>8</v>
      </c>
      <c r="L45" s="15">
        <v>8</v>
      </c>
      <c r="M45" s="15">
        <f t="shared" si="1"/>
        <v>43</v>
      </c>
      <c r="N45" s="13">
        <f t="shared" si="2"/>
        <v>43.008044000000005</v>
      </c>
    </row>
    <row r="46" spans="1:14" x14ac:dyDescent="0.25">
      <c r="A46" s="13">
        <v>45</v>
      </c>
      <c r="B46" s="20" t="s">
        <v>47</v>
      </c>
      <c r="C46" s="15">
        <v>3</v>
      </c>
      <c r="D46" s="15">
        <v>9</v>
      </c>
      <c r="E46" s="15">
        <v>9</v>
      </c>
      <c r="F46" s="15">
        <v>7</v>
      </c>
      <c r="G46" s="15">
        <v>9</v>
      </c>
      <c r="H46" s="19">
        <v>6</v>
      </c>
      <c r="I46" s="15"/>
      <c r="J46" s="15">
        <v>3</v>
      </c>
      <c r="K46" s="15">
        <v>17</v>
      </c>
      <c r="L46" s="15">
        <v>8</v>
      </c>
      <c r="M46" s="15">
        <f t="shared" si="1"/>
        <v>63</v>
      </c>
      <c r="N46" s="13">
        <f t="shared" si="2"/>
        <v>63.008045000000003</v>
      </c>
    </row>
    <row r="47" spans="1:14" x14ac:dyDescent="0.25">
      <c r="A47" s="13">
        <v>46</v>
      </c>
      <c r="B47" s="20" t="s">
        <v>49</v>
      </c>
      <c r="C47" s="15">
        <v>13</v>
      </c>
      <c r="D47" s="15"/>
      <c r="E47" s="15"/>
      <c r="F47" s="15"/>
      <c r="G47" s="15"/>
      <c r="H47" s="19"/>
      <c r="I47" s="15"/>
      <c r="J47" s="15"/>
      <c r="K47" s="15"/>
      <c r="L47" s="15">
        <v>1</v>
      </c>
      <c r="M47" s="15">
        <f t="shared" si="1"/>
        <v>13</v>
      </c>
      <c r="N47" s="13">
        <f t="shared" si="2"/>
        <v>13.001045999999999</v>
      </c>
    </row>
    <row r="48" spans="1:14" x14ac:dyDescent="0.25">
      <c r="A48" s="13">
        <v>47</v>
      </c>
      <c r="B48" s="14" t="s">
        <v>71</v>
      </c>
      <c r="C48" s="13"/>
      <c r="D48" s="13"/>
      <c r="E48" s="13"/>
      <c r="F48" s="13"/>
      <c r="G48" s="15"/>
      <c r="H48" s="18">
        <v>3</v>
      </c>
      <c r="I48" s="13">
        <v>3</v>
      </c>
      <c r="J48" s="13"/>
      <c r="K48" s="13">
        <v>4</v>
      </c>
      <c r="L48" s="26">
        <v>3</v>
      </c>
      <c r="M48" s="15">
        <f t="shared" si="1"/>
        <v>10</v>
      </c>
      <c r="N48" s="13">
        <f t="shared" si="2"/>
        <v>10.003047</v>
      </c>
    </row>
    <row r="49" spans="1:14" x14ac:dyDescent="0.25">
      <c r="A49" s="13">
        <v>48</v>
      </c>
      <c r="B49" s="21" t="s">
        <v>46</v>
      </c>
      <c r="C49" s="15">
        <v>3</v>
      </c>
      <c r="D49" s="15">
        <v>17</v>
      </c>
      <c r="E49" s="15">
        <v>9</v>
      </c>
      <c r="F49" s="15">
        <v>9</v>
      </c>
      <c r="G49" s="15"/>
      <c r="H49" s="19"/>
      <c r="I49" s="15">
        <v>11</v>
      </c>
      <c r="J49" s="15">
        <v>22</v>
      </c>
      <c r="K49" s="15">
        <v>8</v>
      </c>
      <c r="L49" s="15">
        <v>7</v>
      </c>
      <c r="M49" s="15">
        <f t="shared" si="1"/>
        <v>79</v>
      </c>
      <c r="N49" s="13">
        <f t="shared" si="2"/>
        <v>79.007048000000012</v>
      </c>
    </row>
    <row r="50" spans="1:14" x14ac:dyDescent="0.25">
      <c r="A50" s="13">
        <v>49</v>
      </c>
      <c r="B50" s="20" t="s">
        <v>54</v>
      </c>
      <c r="C50" s="15"/>
      <c r="D50" s="15">
        <v>6</v>
      </c>
      <c r="E50" s="15"/>
      <c r="F50" s="15"/>
      <c r="G50" s="15">
        <v>9</v>
      </c>
      <c r="H50" s="19">
        <v>17</v>
      </c>
      <c r="I50" s="15"/>
      <c r="J50" s="15"/>
      <c r="K50" s="15">
        <v>29</v>
      </c>
      <c r="L50" s="15">
        <v>4</v>
      </c>
      <c r="M50" s="15">
        <f t="shared" si="1"/>
        <v>61</v>
      </c>
      <c r="N50" s="13">
        <f t="shared" si="2"/>
        <v>61.004048999999995</v>
      </c>
    </row>
    <row r="51" spans="1:14" x14ac:dyDescent="0.25">
      <c r="A51" s="13">
        <v>50</v>
      </c>
      <c r="B51" s="21" t="s">
        <v>39</v>
      </c>
      <c r="C51" s="15">
        <v>12</v>
      </c>
      <c r="D51" s="15"/>
      <c r="E51" s="15">
        <v>17</v>
      </c>
      <c r="F51" s="15">
        <v>7</v>
      </c>
      <c r="G51" s="15">
        <v>9</v>
      </c>
      <c r="H51" s="19">
        <v>11</v>
      </c>
      <c r="I51" s="15">
        <v>11</v>
      </c>
      <c r="J51" s="15">
        <v>15</v>
      </c>
      <c r="K51" s="15">
        <v>22</v>
      </c>
      <c r="L51" s="15">
        <v>8</v>
      </c>
      <c r="M51" s="15">
        <f t="shared" si="1"/>
        <v>104</v>
      </c>
      <c r="N51" s="13">
        <f t="shared" si="2"/>
        <v>104.00805</v>
      </c>
    </row>
    <row r="52" spans="1:14" x14ac:dyDescent="0.25">
      <c r="A52" s="13">
        <v>51</v>
      </c>
      <c r="B52" s="20" t="s">
        <v>18</v>
      </c>
      <c r="C52" s="15">
        <v>9</v>
      </c>
      <c r="D52" s="15">
        <v>1</v>
      </c>
      <c r="E52" s="15"/>
      <c r="F52" s="15"/>
      <c r="G52" s="15">
        <v>6</v>
      </c>
      <c r="H52" s="19"/>
      <c r="I52" s="15"/>
      <c r="J52" s="15">
        <v>19</v>
      </c>
      <c r="K52" s="15">
        <v>4</v>
      </c>
      <c r="L52" s="15">
        <v>5</v>
      </c>
      <c r="M52" s="15">
        <f t="shared" si="1"/>
        <v>39</v>
      </c>
      <c r="N52" s="13">
        <f t="shared" si="2"/>
        <v>39.005051000000002</v>
      </c>
    </row>
    <row r="53" spans="1:14" x14ac:dyDescent="0.25">
      <c r="A53" s="13">
        <v>52</v>
      </c>
      <c r="B53" s="21" t="s">
        <v>14</v>
      </c>
      <c r="C53" s="15">
        <v>6</v>
      </c>
      <c r="D53" s="15">
        <v>14</v>
      </c>
      <c r="E53" s="15">
        <v>6</v>
      </c>
      <c r="F53" s="15"/>
      <c r="G53" s="15">
        <v>10</v>
      </c>
      <c r="H53" s="19">
        <v>3</v>
      </c>
      <c r="I53" s="15"/>
      <c r="J53" s="15"/>
      <c r="K53" s="15">
        <v>17</v>
      </c>
      <c r="L53" s="15">
        <v>6</v>
      </c>
      <c r="M53" s="15">
        <f t="shared" si="1"/>
        <v>56</v>
      </c>
      <c r="N53" s="13">
        <f t="shared" si="2"/>
        <v>56.006051999999997</v>
      </c>
    </row>
    <row r="54" spans="1:14" x14ac:dyDescent="0.25">
      <c r="A54" s="13">
        <v>53</v>
      </c>
      <c r="B54" s="21" t="s">
        <v>56</v>
      </c>
      <c r="C54" s="15"/>
      <c r="D54" s="15"/>
      <c r="E54" s="15">
        <v>16</v>
      </c>
      <c r="F54" s="15">
        <v>11</v>
      </c>
      <c r="G54" s="15"/>
      <c r="H54" s="19"/>
      <c r="I54" s="15"/>
      <c r="J54" s="15">
        <v>14</v>
      </c>
      <c r="K54" s="15"/>
      <c r="L54" s="15">
        <v>3</v>
      </c>
      <c r="M54" s="15">
        <f t="shared" si="1"/>
        <v>41</v>
      </c>
      <c r="N54" s="13">
        <f t="shared" si="2"/>
        <v>41.003053000000001</v>
      </c>
    </row>
    <row r="55" spans="1:14" x14ac:dyDescent="0.25">
      <c r="A55" s="13">
        <v>54</v>
      </c>
      <c r="B55" s="21" t="s">
        <v>12</v>
      </c>
      <c r="C55" s="15">
        <v>14</v>
      </c>
      <c r="D55" s="15">
        <v>9</v>
      </c>
      <c r="E55" s="15">
        <v>3</v>
      </c>
      <c r="F55" s="15">
        <v>3</v>
      </c>
      <c r="G55" s="15">
        <v>6</v>
      </c>
      <c r="H55" s="19">
        <v>17</v>
      </c>
      <c r="I55" s="15">
        <v>6</v>
      </c>
      <c r="J55" s="15">
        <v>8</v>
      </c>
      <c r="K55" s="15">
        <v>13</v>
      </c>
      <c r="L55" s="15">
        <v>9</v>
      </c>
      <c r="M55" s="15">
        <f t="shared" si="1"/>
        <v>79</v>
      </c>
      <c r="N55" s="13">
        <f t="shared" si="2"/>
        <v>79.009054000000006</v>
      </c>
    </row>
    <row r="56" spans="1:14" x14ac:dyDescent="0.25">
      <c r="A56" s="13">
        <v>55</v>
      </c>
      <c r="B56" s="21" t="s">
        <v>41</v>
      </c>
      <c r="C56" s="15">
        <v>9</v>
      </c>
      <c r="D56" s="15"/>
      <c r="E56" s="15"/>
      <c r="F56" s="15"/>
      <c r="G56" s="15">
        <v>15</v>
      </c>
      <c r="H56" s="19"/>
      <c r="I56" s="15"/>
      <c r="J56" s="15"/>
      <c r="K56" s="15"/>
      <c r="L56" s="15">
        <v>2</v>
      </c>
      <c r="M56" s="15">
        <f t="shared" si="1"/>
        <v>24</v>
      </c>
      <c r="N56" s="13">
        <f t="shared" si="2"/>
        <v>24.002054999999999</v>
      </c>
    </row>
    <row r="57" spans="1:14" x14ac:dyDescent="0.25">
      <c r="A57" s="13">
        <v>56</v>
      </c>
      <c r="B57" s="21" t="s">
        <v>22</v>
      </c>
      <c r="C57" s="15"/>
      <c r="D57" s="15">
        <v>18</v>
      </c>
      <c r="E57" s="15">
        <v>6</v>
      </c>
      <c r="F57" s="15">
        <v>3</v>
      </c>
      <c r="G57" s="15">
        <v>3</v>
      </c>
      <c r="H57" s="19">
        <v>11</v>
      </c>
      <c r="I57" s="15">
        <v>10</v>
      </c>
      <c r="J57" s="15">
        <v>12</v>
      </c>
      <c r="K57" s="15"/>
      <c r="L57" s="15">
        <v>7</v>
      </c>
      <c r="M57" s="15">
        <f t="shared" si="1"/>
        <v>63</v>
      </c>
      <c r="N57" s="13">
        <f t="shared" si="2"/>
        <v>63.007055999999999</v>
      </c>
    </row>
    <row r="58" spans="1:14" x14ac:dyDescent="0.25">
      <c r="A58" s="13">
        <v>57</v>
      </c>
      <c r="B58" s="21" t="s">
        <v>32</v>
      </c>
      <c r="C58" s="15">
        <v>4</v>
      </c>
      <c r="D58" s="15">
        <v>20</v>
      </c>
      <c r="E58" s="15">
        <v>12</v>
      </c>
      <c r="F58" s="15">
        <v>3</v>
      </c>
      <c r="G58" s="15"/>
      <c r="H58" s="19">
        <v>20</v>
      </c>
      <c r="I58" s="15">
        <v>6</v>
      </c>
      <c r="J58" s="15">
        <v>29</v>
      </c>
      <c r="K58" s="15"/>
      <c r="L58" s="15">
        <v>7</v>
      </c>
      <c r="M58" s="15">
        <f t="shared" si="1"/>
        <v>94</v>
      </c>
      <c r="N58" s="13">
        <f t="shared" si="2"/>
        <v>94.007057000000003</v>
      </c>
    </row>
    <row r="59" spans="1:14" x14ac:dyDescent="0.25">
      <c r="A59" s="13">
        <v>58</v>
      </c>
      <c r="B59" s="20" t="s">
        <v>40</v>
      </c>
      <c r="C59" s="15">
        <v>10</v>
      </c>
      <c r="D59" s="15">
        <v>12</v>
      </c>
      <c r="E59" s="15">
        <v>10</v>
      </c>
      <c r="F59" s="15">
        <v>14</v>
      </c>
      <c r="G59" s="15">
        <v>3</v>
      </c>
      <c r="H59" s="19">
        <v>11</v>
      </c>
      <c r="I59" s="15">
        <v>6</v>
      </c>
      <c r="J59" s="15"/>
      <c r="K59" s="15">
        <v>12</v>
      </c>
      <c r="L59" s="15">
        <v>8</v>
      </c>
      <c r="M59" s="15">
        <f t="shared" si="1"/>
        <v>78</v>
      </c>
      <c r="N59" s="13">
        <f t="shared" si="2"/>
        <v>78.008057999999991</v>
      </c>
    </row>
    <row r="60" spans="1:14" x14ac:dyDescent="0.25">
      <c r="A60" s="13">
        <v>59</v>
      </c>
      <c r="B60" s="20" t="s">
        <v>77</v>
      </c>
      <c r="C60" s="15"/>
      <c r="D60" s="15"/>
      <c r="E60" s="15"/>
      <c r="F60" s="15"/>
      <c r="G60" s="15">
        <v>20</v>
      </c>
      <c r="H60" s="19">
        <v>12</v>
      </c>
      <c r="I60" s="15"/>
      <c r="J60" s="15">
        <v>8</v>
      </c>
      <c r="K60" s="15">
        <v>22</v>
      </c>
      <c r="L60" s="15">
        <v>4</v>
      </c>
      <c r="M60" s="15">
        <f t="shared" si="1"/>
        <v>62</v>
      </c>
      <c r="N60" s="13">
        <f t="shared" si="2"/>
        <v>62.004058999999998</v>
      </c>
    </row>
    <row r="61" spans="1:14" x14ac:dyDescent="0.25">
      <c r="A61" s="13">
        <v>60</v>
      </c>
      <c r="B61" s="20" t="s">
        <v>52</v>
      </c>
      <c r="C61" s="15"/>
      <c r="D61" s="15">
        <v>6</v>
      </c>
      <c r="E61" s="15">
        <v>6</v>
      </c>
      <c r="F61" s="15"/>
      <c r="G61" s="15"/>
      <c r="H61" s="19"/>
      <c r="I61" s="15">
        <v>7</v>
      </c>
      <c r="J61" s="15"/>
      <c r="K61" s="15"/>
      <c r="L61" s="15">
        <v>3</v>
      </c>
      <c r="M61" s="15">
        <f t="shared" si="1"/>
        <v>19</v>
      </c>
      <c r="N61" s="13">
        <f t="shared" si="2"/>
        <v>19.003060000000001</v>
      </c>
    </row>
    <row r="62" spans="1:14" x14ac:dyDescent="0.25">
      <c r="A62" s="13">
        <v>61</v>
      </c>
      <c r="B62" s="20" t="s">
        <v>16</v>
      </c>
      <c r="C62" s="15">
        <v>9</v>
      </c>
      <c r="D62" s="15">
        <v>12</v>
      </c>
      <c r="E62" s="15">
        <v>9</v>
      </c>
      <c r="F62" s="15">
        <v>7</v>
      </c>
      <c r="G62" s="15">
        <v>9</v>
      </c>
      <c r="H62" s="19">
        <v>9</v>
      </c>
      <c r="I62" s="15">
        <v>6</v>
      </c>
      <c r="J62" s="15">
        <v>12</v>
      </c>
      <c r="K62" s="15">
        <v>13</v>
      </c>
      <c r="L62" s="15">
        <v>9</v>
      </c>
      <c r="M62" s="15">
        <f t="shared" si="1"/>
        <v>86</v>
      </c>
      <c r="N62" s="13">
        <f t="shared" si="2"/>
        <v>86.009061000000003</v>
      </c>
    </row>
  </sheetData>
  <autoFilter ref="A1:N1">
    <sortState ref="A2:M60">
      <sortCondition ref="B1"/>
    </sortState>
  </autoFilter>
  <sortState ref="A2:M63">
    <sortCondition ref="B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85" zoomScaleNormal="85" workbookViewId="0">
      <selection activeCell="M7" sqref="M7"/>
    </sheetView>
  </sheetViews>
  <sheetFormatPr defaultRowHeight="15" x14ac:dyDescent="0.25"/>
  <cols>
    <col min="1" max="1" width="11" style="1" customWidth="1"/>
    <col min="2" max="2" width="27.85546875" style="1" customWidth="1"/>
    <col min="3" max="3" width="19.140625" style="1" customWidth="1"/>
    <col min="4" max="4" width="22.5703125" style="1" customWidth="1"/>
    <col min="5" max="5" width="20.140625" style="1" customWidth="1"/>
    <col min="6" max="6" width="18.28515625" style="1" customWidth="1"/>
    <col min="7" max="7" width="20" style="1" customWidth="1"/>
    <col min="8" max="8" width="17" style="1" customWidth="1"/>
    <col min="9" max="9" width="19" style="1" customWidth="1"/>
    <col min="10" max="11" width="17.28515625" style="1" customWidth="1"/>
    <col min="12" max="12" width="10.28515625" style="1" customWidth="1"/>
    <col min="13" max="13" width="14.42578125" style="1" customWidth="1"/>
    <col min="14" max="14" width="9.140625" style="1"/>
    <col min="15" max="15" width="14.5703125" style="1" customWidth="1"/>
    <col min="16" max="16384" width="9.140625" style="1"/>
  </cols>
  <sheetData>
    <row r="1" spans="1:15" ht="24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 ht="3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17</v>
      </c>
      <c r="F2" s="2" t="s">
        <v>20</v>
      </c>
      <c r="G2" s="2" t="s">
        <v>19</v>
      </c>
      <c r="H2" s="2" t="s">
        <v>34</v>
      </c>
      <c r="I2" s="2" t="s">
        <v>36</v>
      </c>
      <c r="J2" s="2" t="s">
        <v>78</v>
      </c>
      <c r="K2" s="2" t="s">
        <v>79</v>
      </c>
      <c r="L2" s="2" t="s">
        <v>80</v>
      </c>
      <c r="M2" s="2" t="s">
        <v>6</v>
      </c>
    </row>
    <row r="3" spans="1:15" x14ac:dyDescent="0.25">
      <c r="A3" s="3">
        <v>1</v>
      </c>
      <c r="B3" s="4" t="str">
        <f>INDEX(Jogadores!B$2:B508,MATCH($M3,Jogadores!$N$2:$N508,0))</f>
        <v>Bruno Lorenzato</v>
      </c>
      <c r="C3" s="4">
        <f>INDEX(Jogadores!C$2:C508,MATCH($M3,Jogadores!$N$2:$N508,0))</f>
        <v>7</v>
      </c>
      <c r="D3" s="4">
        <f>INDEX(Jogadores!D$2:D508,MATCH($M3,Jogadores!$N$2:$N508,0))</f>
        <v>13</v>
      </c>
      <c r="E3" s="4">
        <f>INDEX(Jogadores!E$2:E508,MATCH($M3,Jogadores!$N$2:$N508,0))</f>
        <v>20</v>
      </c>
      <c r="F3" s="4">
        <f>INDEX(Jogadores!F$2:F508,MATCH($M3,Jogadores!$N$2:$N508,0))</f>
        <v>4</v>
      </c>
      <c r="G3" s="4">
        <f>INDEX(Jogadores!G$2:G508,MATCH($M3,Jogadores!$N$2:$N508,0))</f>
        <v>12</v>
      </c>
      <c r="H3" s="11">
        <f>INDEX(Jogadores!H$2:H508,MATCH($M3,Jogadores!$N$2:$N508,0))</f>
        <v>17</v>
      </c>
      <c r="I3" s="4">
        <f>INDEX(Jogadores!I$2:I508,MATCH($M3,Jogadores!$N$2:$N508,0))</f>
        <v>20</v>
      </c>
      <c r="J3" s="12">
        <f>INDEX(Jogadores!J$2:J508,MATCH($M3,Jogadores!$N$2:$N508,0))</f>
        <v>12</v>
      </c>
      <c r="K3" s="12">
        <f>INDEX(Jogadores!K$2:K508,MATCH($M3,Jogadores!$N$2:$N508,0))</f>
        <v>29</v>
      </c>
      <c r="L3" s="4">
        <f>INDEX(Jogadores!L$2:L508,MATCH($M3,Jogadores!$N$2:$N508,0))</f>
        <v>9</v>
      </c>
      <c r="M3" s="5">
        <f>LARGE(Jogadores!N$2:N508,N3)</f>
        <v>134.00900899999999</v>
      </c>
      <c r="N3" s="1">
        <v>1</v>
      </c>
    </row>
    <row r="4" spans="1:15" x14ac:dyDescent="0.25">
      <c r="A4" s="3">
        <f t="shared" ref="A4:A35" si="0">IF(AND((M3-M4)&gt;=0,(M3-M4)&lt;0.001),A3,A3+1)</f>
        <v>2</v>
      </c>
      <c r="B4" s="4" t="str">
        <f>INDEX(Jogadores!B$2:B509,MATCH($M4,Jogadores!$N$2:$N509,0))</f>
        <v>Joao Carvalho</v>
      </c>
      <c r="C4" s="4">
        <f>INDEX(Jogadores!C$2:C509,MATCH($M4,Jogadores!$N$2:$N509,0))</f>
        <v>18</v>
      </c>
      <c r="D4" s="4">
        <f>INDEX(Jogadores!D$2:D509,MATCH($M4,Jogadores!$N$2:$N509,0))</f>
        <v>3</v>
      </c>
      <c r="E4" s="4">
        <f>INDEX(Jogadores!E$2:E509,MATCH($M4,Jogadores!$N$2:$N509,0))</f>
        <v>7</v>
      </c>
      <c r="F4" s="4">
        <f>INDEX(Jogadores!F$2:F509,MATCH($M4,Jogadores!$N$2:$N509,0))</f>
        <v>20</v>
      </c>
      <c r="G4" s="4">
        <f>INDEX(Jogadores!G$2:G509,MATCH($M4,Jogadores!$N$2:$N509,0))</f>
        <v>18</v>
      </c>
      <c r="H4" s="11">
        <f>INDEX(Jogadores!H$2:H509,MATCH($M4,Jogadores!$N$2:$N509,0))</f>
        <v>9</v>
      </c>
      <c r="I4" s="4">
        <f>INDEX(Jogadores!I$2:I509,MATCH($M4,Jogadores!$N$2:$N509,0))</f>
        <v>14</v>
      </c>
      <c r="J4" s="12">
        <f>INDEX(Jogadores!J$2:J509,MATCH($M4,Jogadores!$N$2:$N509,0))</f>
        <v>8</v>
      </c>
      <c r="K4" s="12">
        <f>INDEX(Jogadores!K$2:K509,MATCH($M4,Jogadores!$N$2:$N509,0))</f>
        <v>8</v>
      </c>
      <c r="L4" s="4">
        <f>INDEX(Jogadores!L$2:L509,MATCH($M4,Jogadores!$N$2:$N509,0))</f>
        <v>9</v>
      </c>
      <c r="M4" s="5">
        <f>LARGE(Jogadores!N$2:N509,N4)</f>
        <v>105.009029</v>
      </c>
      <c r="N4" s="1">
        <v>2</v>
      </c>
    </row>
    <row r="5" spans="1:15" x14ac:dyDescent="0.25">
      <c r="A5" s="3">
        <f t="shared" si="0"/>
        <v>3</v>
      </c>
      <c r="B5" s="4" t="str">
        <f>INDEX(Jogadores!B$2:B510,MATCH($M5,Jogadores!$N$2:$N510,0))</f>
        <v>Rodrigo Armomino</v>
      </c>
      <c r="C5" s="4">
        <f>INDEX(Jogadores!C$2:C510,MATCH($M5,Jogadores!$N$2:$N510,0))</f>
        <v>12</v>
      </c>
      <c r="D5" s="4">
        <f>INDEX(Jogadores!D$2:D510,MATCH($M5,Jogadores!$N$2:$N510,0))</f>
        <v>0</v>
      </c>
      <c r="E5" s="4">
        <f>INDEX(Jogadores!E$2:E510,MATCH($M5,Jogadores!$N$2:$N510,0))</f>
        <v>17</v>
      </c>
      <c r="F5" s="4">
        <f>INDEX(Jogadores!F$2:F510,MATCH($M5,Jogadores!$N$2:$N510,0))</f>
        <v>7</v>
      </c>
      <c r="G5" s="4">
        <f>INDEX(Jogadores!G$2:G510,MATCH($M5,Jogadores!$N$2:$N510,0))</f>
        <v>9</v>
      </c>
      <c r="H5" s="11">
        <f>INDEX(Jogadores!H$2:H510,MATCH($M5,Jogadores!$N$2:$N510,0))</f>
        <v>11</v>
      </c>
      <c r="I5" s="4">
        <f>INDEX(Jogadores!I$2:I510,MATCH($M5,Jogadores!$N$2:$N510,0))</f>
        <v>11</v>
      </c>
      <c r="J5" s="12">
        <f>INDEX(Jogadores!J$2:J510,MATCH($M5,Jogadores!$N$2:$N510,0))</f>
        <v>15</v>
      </c>
      <c r="K5" s="12">
        <f>INDEX(Jogadores!K$2:K510,MATCH($M5,Jogadores!$N$2:$N510,0))</f>
        <v>22</v>
      </c>
      <c r="L5" s="4">
        <f>INDEX(Jogadores!L$2:L510,MATCH($M5,Jogadores!$N$2:$N510,0))</f>
        <v>8</v>
      </c>
      <c r="M5" s="5">
        <f>LARGE(Jogadores!N$2:N510,N5)</f>
        <v>104.00805</v>
      </c>
      <c r="N5" s="1">
        <v>3</v>
      </c>
    </row>
    <row r="6" spans="1:15" x14ac:dyDescent="0.25">
      <c r="A6" s="3">
        <f t="shared" si="0"/>
        <v>4</v>
      </c>
      <c r="B6" s="4" t="str">
        <f>INDEX(Jogadores!B$2:B511,MATCH($M6,Jogadores!$N$2:$N511,0))</f>
        <v>Henrique Belumat</v>
      </c>
      <c r="C6" s="4">
        <f>INDEX(Jogadores!C$2:C511,MATCH($M6,Jogadores!$N$2:$N511,0))</f>
        <v>11</v>
      </c>
      <c r="D6" s="4">
        <f>INDEX(Jogadores!D$2:D511,MATCH($M6,Jogadores!$N$2:$N511,0))</f>
        <v>9</v>
      </c>
      <c r="E6" s="4">
        <f>INDEX(Jogadores!E$2:E511,MATCH($M6,Jogadores!$N$2:$N511,0))</f>
        <v>13</v>
      </c>
      <c r="F6" s="4">
        <f>INDEX(Jogadores!F$2:F511,MATCH($M6,Jogadores!$N$2:$N511,0))</f>
        <v>0</v>
      </c>
      <c r="G6" s="4">
        <f>INDEX(Jogadores!G$2:G511,MATCH($M6,Jogadores!$N$2:$N511,0))</f>
        <v>6</v>
      </c>
      <c r="H6" s="11">
        <f>INDEX(Jogadores!H$2:H511,MATCH($M6,Jogadores!$N$2:$N511,0))</f>
        <v>9</v>
      </c>
      <c r="I6" s="4">
        <f>INDEX(Jogadores!I$2:I511,MATCH($M6,Jogadores!$N$2:$N511,0))</f>
        <v>17</v>
      </c>
      <c r="J6" s="12">
        <f>INDEX(Jogadores!J$2:J511,MATCH($M6,Jogadores!$N$2:$N511,0))</f>
        <v>14</v>
      </c>
      <c r="K6" s="12">
        <f>INDEX(Jogadores!K$2:K511,MATCH($M6,Jogadores!$N$2:$N511,0))</f>
        <v>16</v>
      </c>
      <c r="L6" s="4">
        <f>INDEX(Jogadores!L$2:L511,MATCH($M6,Jogadores!$N$2:$N511,0))</f>
        <v>8</v>
      </c>
      <c r="M6" s="5">
        <f>LARGE(Jogadores!N$2:N511,N6)</f>
        <v>95.008024999999989</v>
      </c>
      <c r="N6" s="1">
        <v>4</v>
      </c>
    </row>
    <row r="7" spans="1:15" x14ac:dyDescent="0.25">
      <c r="A7" s="3">
        <f t="shared" si="0"/>
        <v>5</v>
      </c>
      <c r="B7" s="4" t="str">
        <f>INDEX(Jogadores!B$2:B512,MATCH($M7,Jogadores!$N$2:$N512,0))</f>
        <v>Thiago M. Duarte</v>
      </c>
      <c r="C7" s="4">
        <f>INDEX(Jogadores!C$2:C512,MATCH($M7,Jogadores!$N$2:$N512,0))</f>
        <v>4</v>
      </c>
      <c r="D7" s="4">
        <f>INDEX(Jogadores!D$2:D512,MATCH($M7,Jogadores!$N$2:$N512,0))</f>
        <v>20</v>
      </c>
      <c r="E7" s="4">
        <f>INDEX(Jogadores!E$2:E512,MATCH($M7,Jogadores!$N$2:$N512,0))</f>
        <v>12</v>
      </c>
      <c r="F7" s="4">
        <f>INDEX(Jogadores!F$2:F512,MATCH($M7,Jogadores!$N$2:$N512,0))</f>
        <v>3</v>
      </c>
      <c r="G7" s="4">
        <f>INDEX(Jogadores!G$2:G512,MATCH($M7,Jogadores!$N$2:$N512,0))</f>
        <v>0</v>
      </c>
      <c r="H7" s="11">
        <f>INDEX(Jogadores!H$2:H512,MATCH($M7,Jogadores!$N$2:$N512,0))</f>
        <v>20</v>
      </c>
      <c r="I7" s="4">
        <f>INDEX(Jogadores!I$2:I512,MATCH($M7,Jogadores!$N$2:$N512,0))</f>
        <v>6</v>
      </c>
      <c r="J7" s="12">
        <f>INDEX(Jogadores!J$2:J512,MATCH($M7,Jogadores!$N$2:$N512,0))</f>
        <v>29</v>
      </c>
      <c r="K7" s="12">
        <f>INDEX(Jogadores!K$2:K512,MATCH($M7,Jogadores!$N$2:$N512,0))</f>
        <v>0</v>
      </c>
      <c r="L7" s="4">
        <f>INDEX(Jogadores!L$2:L512,MATCH($M7,Jogadores!$N$2:$N512,0))</f>
        <v>7</v>
      </c>
      <c r="M7" s="5">
        <f>LARGE(Jogadores!N$2:N512,N7)</f>
        <v>94.007057000000003</v>
      </c>
      <c r="N7" s="1">
        <v>5</v>
      </c>
    </row>
    <row r="8" spans="1:15" s="6" customFormat="1" x14ac:dyDescent="0.25">
      <c r="A8" s="3">
        <f t="shared" si="0"/>
        <v>6</v>
      </c>
      <c r="B8" s="4" t="str">
        <f>INDEX(Jogadores!B$2:B513,MATCH($M8,Jogadores!$N$2:$N513,0))</f>
        <v>Tulio Souza</v>
      </c>
      <c r="C8" s="4">
        <f>INDEX(Jogadores!C$2:C513,MATCH($M8,Jogadores!$N$2:$N513,0))</f>
        <v>9</v>
      </c>
      <c r="D8" s="4">
        <f>INDEX(Jogadores!D$2:D513,MATCH($M8,Jogadores!$N$2:$N513,0))</f>
        <v>12</v>
      </c>
      <c r="E8" s="4">
        <f>INDEX(Jogadores!E$2:E513,MATCH($M8,Jogadores!$N$2:$N513,0))</f>
        <v>9</v>
      </c>
      <c r="F8" s="4">
        <f>INDEX(Jogadores!F$2:F513,MATCH($M8,Jogadores!$N$2:$N513,0))</f>
        <v>7</v>
      </c>
      <c r="G8" s="4">
        <f>INDEX(Jogadores!G$2:G513,MATCH($M8,Jogadores!$N$2:$N513,0))</f>
        <v>9</v>
      </c>
      <c r="H8" s="11">
        <f>INDEX(Jogadores!H$2:H513,MATCH($M8,Jogadores!$N$2:$N513,0))</f>
        <v>9</v>
      </c>
      <c r="I8" s="4">
        <f>INDEX(Jogadores!I$2:I513,MATCH($M8,Jogadores!$N$2:$N513,0))</f>
        <v>6</v>
      </c>
      <c r="J8" s="12">
        <f>INDEX(Jogadores!J$2:J513,MATCH($M8,Jogadores!$N$2:$N513,0))</f>
        <v>12</v>
      </c>
      <c r="K8" s="12">
        <f>INDEX(Jogadores!K$2:K513,MATCH($M8,Jogadores!$N$2:$N513,0))</f>
        <v>13</v>
      </c>
      <c r="L8" s="4">
        <f>INDEX(Jogadores!L$2:L513,MATCH($M8,Jogadores!$N$2:$N513,0))</f>
        <v>9</v>
      </c>
      <c r="M8" s="5">
        <f>LARGE(Jogadores!N$2:N513,N8)</f>
        <v>86.009061000000003</v>
      </c>
      <c r="N8" s="1">
        <v>6</v>
      </c>
    </row>
    <row r="9" spans="1:15" s="6" customFormat="1" x14ac:dyDescent="0.25">
      <c r="A9" s="3">
        <f t="shared" si="0"/>
        <v>7</v>
      </c>
      <c r="B9" s="4" t="str">
        <f>INDEX(Jogadores!B$2:B514,MATCH($M9,Jogadores!$N$2:$N514,0))</f>
        <v>Matheus Alves</v>
      </c>
      <c r="C9" s="4">
        <f>INDEX(Jogadores!C$2:C514,MATCH($M9,Jogadores!$N$2:$N514,0))</f>
        <v>3</v>
      </c>
      <c r="D9" s="4">
        <f>INDEX(Jogadores!D$2:D514,MATCH($M9,Jogadores!$N$2:$N514,0))</f>
        <v>10</v>
      </c>
      <c r="E9" s="4">
        <f>INDEX(Jogadores!E$2:E514,MATCH($M9,Jogadores!$N$2:$N514,0))</f>
        <v>22</v>
      </c>
      <c r="F9" s="4">
        <f>INDEX(Jogadores!F$2:F514,MATCH($M9,Jogadores!$N$2:$N514,0))</f>
        <v>6</v>
      </c>
      <c r="G9" s="4">
        <f>INDEX(Jogadores!G$2:G514,MATCH($M9,Jogadores!$N$2:$N514,0))</f>
        <v>12</v>
      </c>
      <c r="H9" s="11">
        <f>INDEX(Jogadores!H$2:H514,MATCH($M9,Jogadores!$N$2:$N514,0))</f>
        <v>6</v>
      </c>
      <c r="I9" s="4">
        <f>INDEX(Jogadores!I$2:I514,MATCH($M9,Jogadores!$N$2:$N514,0))</f>
        <v>7</v>
      </c>
      <c r="J9" s="12">
        <f>INDEX(Jogadores!J$2:J514,MATCH($M9,Jogadores!$N$2:$N514,0))</f>
        <v>8</v>
      </c>
      <c r="K9" s="12">
        <f>INDEX(Jogadores!K$2:K514,MATCH($M9,Jogadores!$N$2:$N514,0))</f>
        <v>7</v>
      </c>
      <c r="L9" s="4">
        <f>INDEX(Jogadores!L$2:L514,MATCH($M9,Jogadores!$N$2:$N514,0))</f>
        <v>9</v>
      </c>
      <c r="M9" s="5">
        <f>LARGE(Jogadores!N$2:N514,N9)</f>
        <v>81.009039000000001</v>
      </c>
      <c r="N9" s="1">
        <v>7</v>
      </c>
    </row>
    <row r="10" spans="1:15" x14ac:dyDescent="0.25">
      <c r="A10" s="3">
        <f t="shared" si="0"/>
        <v>8</v>
      </c>
      <c r="B10" s="4" t="str">
        <f>INDEX(Jogadores!B$2:B515,MATCH($M10,Jogadores!$N$2:$N515,0))</f>
        <v>Talles Castro</v>
      </c>
      <c r="C10" s="4">
        <f>INDEX(Jogadores!C$2:C515,MATCH($M10,Jogadores!$N$2:$N515,0))</f>
        <v>14</v>
      </c>
      <c r="D10" s="4">
        <f>INDEX(Jogadores!D$2:D515,MATCH($M10,Jogadores!$N$2:$N515,0))</f>
        <v>9</v>
      </c>
      <c r="E10" s="4">
        <f>INDEX(Jogadores!E$2:E515,MATCH($M10,Jogadores!$N$2:$N515,0))</f>
        <v>3</v>
      </c>
      <c r="F10" s="4">
        <f>INDEX(Jogadores!F$2:F515,MATCH($M10,Jogadores!$N$2:$N515,0))</f>
        <v>3</v>
      </c>
      <c r="G10" s="4">
        <f>INDEX(Jogadores!G$2:G515,MATCH($M10,Jogadores!$N$2:$N515,0))</f>
        <v>6</v>
      </c>
      <c r="H10" s="11">
        <f>INDEX(Jogadores!H$2:H515,MATCH($M10,Jogadores!$N$2:$N515,0))</f>
        <v>17</v>
      </c>
      <c r="I10" s="4">
        <f>INDEX(Jogadores!I$2:I515,MATCH($M10,Jogadores!$N$2:$N515,0))</f>
        <v>6</v>
      </c>
      <c r="J10" s="12">
        <f>INDEX(Jogadores!J$2:J515,MATCH($M10,Jogadores!$N$2:$N515,0))</f>
        <v>8</v>
      </c>
      <c r="K10" s="12">
        <f>INDEX(Jogadores!K$2:K515,MATCH($M10,Jogadores!$N$2:$N515,0))</f>
        <v>13</v>
      </c>
      <c r="L10" s="4">
        <f>INDEX(Jogadores!L$2:L515,MATCH($M10,Jogadores!$N$2:$N515,0))</f>
        <v>9</v>
      </c>
      <c r="M10" s="5">
        <f>LARGE(Jogadores!N$2:N515,N10)</f>
        <v>79.009054000000006</v>
      </c>
      <c r="N10" s="1">
        <v>8</v>
      </c>
    </row>
    <row r="11" spans="1:15" s="6" customFormat="1" x14ac:dyDescent="0.25">
      <c r="A11" s="7">
        <f t="shared" si="0"/>
        <v>9</v>
      </c>
      <c r="B11" s="8" t="str">
        <f>INDEX(Jogadores!B$2:B516,MATCH($M11,Jogadores!$N$2:$N516,0))</f>
        <v>Renato Kitagawa</v>
      </c>
      <c r="C11" s="8">
        <f>INDEX(Jogadores!C$2:C516,MATCH($M11,Jogadores!$N$2:$N516,0))</f>
        <v>3</v>
      </c>
      <c r="D11" s="8">
        <f>INDEX(Jogadores!D$2:D516,MATCH($M11,Jogadores!$N$2:$N516,0))</f>
        <v>17</v>
      </c>
      <c r="E11" s="8">
        <f>INDEX(Jogadores!E$2:E516,MATCH($M11,Jogadores!$N$2:$N516,0))</f>
        <v>9</v>
      </c>
      <c r="F11" s="8">
        <f>INDEX(Jogadores!F$2:F516,MATCH($M11,Jogadores!$N$2:$N516,0))</f>
        <v>9</v>
      </c>
      <c r="G11" s="8">
        <f>INDEX(Jogadores!G$2:G516,MATCH($M11,Jogadores!$N$2:$N516,0))</f>
        <v>0</v>
      </c>
      <c r="H11" s="8">
        <f>INDEX(Jogadores!H$2:H516,MATCH($M11,Jogadores!$N$2:$N516,0))</f>
        <v>0</v>
      </c>
      <c r="I11" s="8">
        <f>INDEX(Jogadores!I$2:I516,MATCH($M11,Jogadores!$N$2:$N516,0))</f>
        <v>11</v>
      </c>
      <c r="J11" s="12">
        <f>INDEX(Jogadores!J$2:J516,MATCH($M11,Jogadores!$N$2:$N516,0))</f>
        <v>22</v>
      </c>
      <c r="K11" s="12">
        <f>INDEX(Jogadores!K$2:K516,MATCH($M11,Jogadores!$N$2:$N516,0))</f>
        <v>8</v>
      </c>
      <c r="L11" s="8">
        <f>INDEX(Jogadores!L$2:L516,MATCH($M11,Jogadores!$N$2:$N516,0))</f>
        <v>7</v>
      </c>
      <c r="M11" s="9">
        <f>LARGE(Jogadores!N$2:N516,N11)</f>
        <v>79.007048000000012</v>
      </c>
      <c r="N11" s="1">
        <v>9</v>
      </c>
    </row>
    <row r="12" spans="1:15" x14ac:dyDescent="0.25">
      <c r="A12" s="7">
        <f t="shared" si="0"/>
        <v>10</v>
      </c>
      <c r="B12" s="8" t="str">
        <f>INDEX(Jogadores!B$2:B517,MATCH($M12,Jogadores!$N$2:$N517,0))</f>
        <v>Thiago Pimentel</v>
      </c>
      <c r="C12" s="8">
        <f>INDEX(Jogadores!C$2:C517,MATCH($M12,Jogadores!$N$2:$N517,0))</f>
        <v>10</v>
      </c>
      <c r="D12" s="8">
        <f>INDEX(Jogadores!D$2:D517,MATCH($M12,Jogadores!$N$2:$N517,0))</f>
        <v>12</v>
      </c>
      <c r="E12" s="8">
        <f>INDEX(Jogadores!E$2:E517,MATCH($M12,Jogadores!$N$2:$N517,0))</f>
        <v>10</v>
      </c>
      <c r="F12" s="8">
        <f>INDEX(Jogadores!F$2:F517,MATCH($M12,Jogadores!$N$2:$N517,0))</f>
        <v>14</v>
      </c>
      <c r="G12" s="8">
        <f>INDEX(Jogadores!G$2:G517,MATCH($M12,Jogadores!$N$2:$N517,0))</f>
        <v>3</v>
      </c>
      <c r="H12" s="8">
        <f>INDEX(Jogadores!H$2:H517,MATCH($M12,Jogadores!$N$2:$N517,0))</f>
        <v>11</v>
      </c>
      <c r="I12" s="8">
        <f>INDEX(Jogadores!I$2:I517,MATCH($M12,Jogadores!$N$2:$N517,0))</f>
        <v>6</v>
      </c>
      <c r="J12" s="12">
        <f>INDEX(Jogadores!J$2:J517,MATCH($M12,Jogadores!$N$2:$N517,0))</f>
        <v>0</v>
      </c>
      <c r="K12" s="12">
        <f>INDEX(Jogadores!K$2:K517,MATCH($M12,Jogadores!$N$2:$N517,0))</f>
        <v>12</v>
      </c>
      <c r="L12" s="8">
        <f>INDEX(Jogadores!L$2:L517,MATCH($M12,Jogadores!$N$2:$N517,0))</f>
        <v>8</v>
      </c>
      <c r="M12" s="9">
        <f>LARGE(Jogadores!N$2:N517,N12)</f>
        <v>78.008057999999991</v>
      </c>
      <c r="N12" s="1">
        <v>10</v>
      </c>
      <c r="O12" s="10"/>
    </row>
    <row r="13" spans="1:15" x14ac:dyDescent="0.25">
      <c r="A13" s="7">
        <f t="shared" si="0"/>
        <v>11</v>
      </c>
      <c r="B13" s="8" t="str">
        <f>INDEX(Jogadores!B$2:B518,MATCH($M13,Jogadores!$N$2:$N518,0))</f>
        <v>Luis Felipe</v>
      </c>
      <c r="C13" s="8">
        <f>INDEX(Jogadores!C$2:C518,MATCH($M13,Jogadores!$N$2:$N518,0))</f>
        <v>9</v>
      </c>
      <c r="D13" s="8">
        <f>INDEX(Jogadores!D$2:D518,MATCH($M13,Jogadores!$N$2:$N518,0))</f>
        <v>9</v>
      </c>
      <c r="E13" s="8">
        <f>INDEX(Jogadores!E$2:E518,MATCH($M13,Jogadores!$N$2:$N518,0))</f>
        <v>6</v>
      </c>
      <c r="F13" s="8">
        <f>INDEX(Jogadores!F$2:F518,MATCH($M13,Jogadores!$N$2:$N518,0))</f>
        <v>6</v>
      </c>
      <c r="G13" s="8">
        <f>INDEX(Jogadores!G$2:G518,MATCH($M13,Jogadores!$N$2:$N518,0))</f>
        <v>3</v>
      </c>
      <c r="H13" s="8">
        <f>INDEX(Jogadores!H$2:H518,MATCH($M13,Jogadores!$N$2:$N518,0))</f>
        <v>6</v>
      </c>
      <c r="I13" s="8">
        <f>INDEX(Jogadores!I$2:I518,MATCH($M13,Jogadores!$N$2:$N518,0))</f>
        <v>9</v>
      </c>
      <c r="J13" s="12">
        <f>INDEX(Jogadores!J$2:J518,MATCH($M13,Jogadores!$N$2:$N518,0))</f>
        <v>12</v>
      </c>
      <c r="K13" s="12">
        <f>INDEX(Jogadores!K$2:K518,MATCH($M13,Jogadores!$N$2:$N518,0))</f>
        <v>17</v>
      </c>
      <c r="L13" s="8">
        <f>INDEX(Jogadores!L$2:L518,MATCH($M13,Jogadores!$N$2:$N518,0))</f>
        <v>9</v>
      </c>
      <c r="M13" s="9">
        <f>LARGE(Jogadores!N$2:N518,N13)</f>
        <v>77.009038000000004</v>
      </c>
      <c r="N13" s="1">
        <v>11</v>
      </c>
      <c r="O13" s="10"/>
    </row>
    <row r="14" spans="1:15" x14ac:dyDescent="0.25">
      <c r="A14" s="7">
        <f t="shared" si="0"/>
        <v>12</v>
      </c>
      <c r="B14" s="8" t="str">
        <f>INDEX(Jogadores!B$2:B519,MATCH($M14,Jogadores!$N$2:$N519,0))</f>
        <v>Moises Nazareno</v>
      </c>
      <c r="C14" s="8">
        <f>INDEX(Jogadores!C$2:C519,MATCH($M14,Jogadores!$N$2:$N519,0))</f>
        <v>22</v>
      </c>
      <c r="D14" s="8">
        <f>INDEX(Jogadores!D$2:D519,MATCH($M14,Jogadores!$N$2:$N519,0))</f>
        <v>9</v>
      </c>
      <c r="E14" s="8">
        <f>INDEX(Jogadores!E$2:E519,MATCH($M14,Jogadores!$N$2:$N519,0))</f>
        <v>9</v>
      </c>
      <c r="F14" s="8">
        <f>INDEX(Jogadores!F$2:F519,MATCH($M14,Jogadores!$N$2:$N519,0))</f>
        <v>18</v>
      </c>
      <c r="G14" s="8">
        <f>INDEX(Jogadores!G$2:G519,MATCH($M14,Jogadores!$N$2:$N519,0))</f>
        <v>14</v>
      </c>
      <c r="H14" s="8">
        <f>INDEX(Jogadores!H$2:H519,MATCH($M14,Jogadores!$N$2:$N519,0))</f>
        <v>0</v>
      </c>
      <c r="I14" s="8">
        <f>INDEX(Jogadores!I$2:I519,MATCH($M14,Jogadores!$N$2:$N519,0))</f>
        <v>0</v>
      </c>
      <c r="J14" s="12">
        <f>INDEX(Jogadores!J$2:J519,MATCH($M14,Jogadores!$N$2:$N519,0))</f>
        <v>0</v>
      </c>
      <c r="K14" s="12">
        <f>INDEX(Jogadores!K$2:K519,MATCH($M14,Jogadores!$N$2:$N519,0))</f>
        <v>0</v>
      </c>
      <c r="L14" s="8">
        <f>INDEX(Jogadores!L$2:L519,MATCH($M14,Jogadores!$N$2:$N519,0))</f>
        <v>5</v>
      </c>
      <c r="M14" s="9">
        <f>LARGE(Jogadores!N$2:N519,N14)</f>
        <v>72.005040999999991</v>
      </c>
      <c r="N14" s="1">
        <v>12</v>
      </c>
      <c r="O14" s="10"/>
    </row>
    <row r="15" spans="1:15" x14ac:dyDescent="0.25">
      <c r="A15" s="7">
        <f t="shared" si="0"/>
        <v>13</v>
      </c>
      <c r="B15" s="8" t="str">
        <f>INDEX(Jogadores!B$2:B520,MATCH($M15,Jogadores!$N$2:$N520,0))</f>
        <v>Rafael Giordani</v>
      </c>
      <c r="C15" s="8">
        <f>INDEX(Jogadores!C$2:C520,MATCH($M15,Jogadores!$N$2:$N520,0))</f>
        <v>3</v>
      </c>
      <c r="D15" s="8">
        <f>INDEX(Jogadores!D$2:D520,MATCH($M15,Jogadores!$N$2:$N520,0))</f>
        <v>9</v>
      </c>
      <c r="E15" s="8">
        <f>INDEX(Jogadores!E$2:E520,MATCH($M15,Jogadores!$N$2:$N520,0))</f>
        <v>9</v>
      </c>
      <c r="F15" s="8">
        <f>INDEX(Jogadores!F$2:F520,MATCH($M15,Jogadores!$N$2:$N520,0))</f>
        <v>7</v>
      </c>
      <c r="G15" s="8">
        <f>INDEX(Jogadores!G$2:G520,MATCH($M15,Jogadores!$N$2:$N520,0))</f>
        <v>9</v>
      </c>
      <c r="H15" s="8">
        <f>INDEX(Jogadores!H$2:H520,MATCH($M15,Jogadores!$N$2:$N520,0))</f>
        <v>6</v>
      </c>
      <c r="I15" s="8">
        <f>INDEX(Jogadores!I$2:I520,MATCH($M15,Jogadores!$N$2:$N520,0))</f>
        <v>0</v>
      </c>
      <c r="J15" s="12">
        <f>INDEX(Jogadores!J$2:J520,MATCH($M15,Jogadores!$N$2:$N520,0))</f>
        <v>3</v>
      </c>
      <c r="K15" s="12">
        <f>INDEX(Jogadores!K$2:K520,MATCH($M15,Jogadores!$N$2:$N520,0))</f>
        <v>17</v>
      </c>
      <c r="L15" s="8">
        <f>INDEX(Jogadores!L$2:L520,MATCH($M15,Jogadores!$N$2:$N520,0))</f>
        <v>8</v>
      </c>
      <c r="M15" s="9">
        <f>LARGE(Jogadores!N$2:N520,N15)</f>
        <v>63.008045000000003</v>
      </c>
      <c r="N15" s="1">
        <v>13</v>
      </c>
      <c r="O15" s="10"/>
    </row>
    <row r="16" spans="1:15" x14ac:dyDescent="0.25">
      <c r="A16" s="7">
        <f t="shared" si="0"/>
        <v>13</v>
      </c>
      <c r="B16" s="8" t="str">
        <f>INDEX(Jogadores!B$2:B521,MATCH($M16,Jogadores!$N$2:$N521,0))</f>
        <v>Thiago Cordeiro</v>
      </c>
      <c r="C16" s="8">
        <f>INDEX(Jogadores!C$2:C521,MATCH($M16,Jogadores!$N$2:$N521,0))</f>
        <v>0</v>
      </c>
      <c r="D16" s="8">
        <f>INDEX(Jogadores!D$2:D521,MATCH($M16,Jogadores!$N$2:$N521,0))</f>
        <v>18</v>
      </c>
      <c r="E16" s="8">
        <f>INDEX(Jogadores!E$2:E521,MATCH($M16,Jogadores!$N$2:$N521,0))</f>
        <v>6</v>
      </c>
      <c r="F16" s="8">
        <f>INDEX(Jogadores!F$2:F521,MATCH($M16,Jogadores!$N$2:$N521,0))</f>
        <v>3</v>
      </c>
      <c r="G16" s="8">
        <f>INDEX(Jogadores!G$2:G521,MATCH($M16,Jogadores!$N$2:$N521,0))</f>
        <v>3</v>
      </c>
      <c r="H16" s="8">
        <f>INDEX(Jogadores!H$2:H521,MATCH($M16,Jogadores!$N$2:$N521,0))</f>
        <v>11</v>
      </c>
      <c r="I16" s="8">
        <f>INDEX(Jogadores!I$2:I521,MATCH($M16,Jogadores!$N$2:$N521,0))</f>
        <v>10</v>
      </c>
      <c r="J16" s="12">
        <f>INDEX(Jogadores!J$2:J521,MATCH($M16,Jogadores!$N$2:$N521,0))</f>
        <v>12</v>
      </c>
      <c r="K16" s="12">
        <f>INDEX(Jogadores!K$2:K521,MATCH($M16,Jogadores!$N$2:$N521,0))</f>
        <v>0</v>
      </c>
      <c r="L16" s="8">
        <f>INDEX(Jogadores!L$2:L521,MATCH($M16,Jogadores!$N$2:$N521,0))</f>
        <v>7</v>
      </c>
      <c r="M16" s="9">
        <f>LARGE(Jogadores!N$2:N521,N16)</f>
        <v>63.007055999999999</v>
      </c>
      <c r="N16" s="1">
        <v>14</v>
      </c>
      <c r="O16" s="10"/>
    </row>
    <row r="17" spans="1:15" x14ac:dyDescent="0.25">
      <c r="A17" s="7">
        <f t="shared" si="0"/>
        <v>14</v>
      </c>
      <c r="B17" s="8" t="str">
        <f>INDEX(Jogadores!B$2:B522,MATCH($M17,Jogadores!$N$2:$N522,0))</f>
        <v>Tomas Campos</v>
      </c>
      <c r="C17" s="8">
        <f>INDEX(Jogadores!C$2:C522,MATCH($M17,Jogadores!$N$2:$N522,0))</f>
        <v>0</v>
      </c>
      <c r="D17" s="8">
        <f>INDEX(Jogadores!D$2:D522,MATCH($M17,Jogadores!$N$2:$N522,0))</f>
        <v>0</v>
      </c>
      <c r="E17" s="8">
        <f>INDEX(Jogadores!E$2:E522,MATCH($M17,Jogadores!$N$2:$N522,0))</f>
        <v>0</v>
      </c>
      <c r="F17" s="8">
        <f>INDEX(Jogadores!F$2:F522,MATCH($M17,Jogadores!$N$2:$N522,0))</f>
        <v>0</v>
      </c>
      <c r="G17" s="8">
        <f>INDEX(Jogadores!G$2:G522,MATCH($M17,Jogadores!$N$2:$N522,0))</f>
        <v>20</v>
      </c>
      <c r="H17" s="8">
        <f>INDEX(Jogadores!H$2:H522,MATCH($M17,Jogadores!$N$2:$N522,0))</f>
        <v>12</v>
      </c>
      <c r="I17" s="8">
        <f>INDEX(Jogadores!I$2:I522,MATCH($M17,Jogadores!$N$2:$N522,0))</f>
        <v>0</v>
      </c>
      <c r="J17" s="12">
        <f>INDEX(Jogadores!J$2:J522,MATCH($M17,Jogadores!$N$2:$N522,0))</f>
        <v>8</v>
      </c>
      <c r="K17" s="12">
        <f>INDEX(Jogadores!K$2:K522,MATCH($M17,Jogadores!$N$2:$N522,0))</f>
        <v>22</v>
      </c>
      <c r="L17" s="8">
        <f>INDEX(Jogadores!L$2:L522,MATCH($M17,Jogadores!$N$2:$N522,0))</f>
        <v>4</v>
      </c>
      <c r="M17" s="9">
        <f>LARGE(Jogadores!N$2:N522,N17)</f>
        <v>62.004058999999998</v>
      </c>
      <c r="N17" s="1">
        <v>15</v>
      </c>
      <c r="O17" s="10"/>
    </row>
    <row r="18" spans="1:15" x14ac:dyDescent="0.25">
      <c r="A18" s="7">
        <f t="shared" si="0"/>
        <v>15</v>
      </c>
      <c r="B18" s="8" t="str">
        <f>INDEX(Jogadores!B$2:B523,MATCH($M18,Jogadores!$N$2:$N523,0))</f>
        <v>Roberto Elizio</v>
      </c>
      <c r="C18" s="8">
        <f>INDEX(Jogadores!C$2:C523,MATCH($M18,Jogadores!$N$2:$N523,0))</f>
        <v>0</v>
      </c>
      <c r="D18" s="8">
        <f>INDEX(Jogadores!D$2:D523,MATCH($M18,Jogadores!$N$2:$N523,0))</f>
        <v>6</v>
      </c>
      <c r="E18" s="8">
        <f>INDEX(Jogadores!E$2:E523,MATCH($M18,Jogadores!$N$2:$N523,0))</f>
        <v>0</v>
      </c>
      <c r="F18" s="8">
        <f>INDEX(Jogadores!F$2:F523,MATCH($M18,Jogadores!$N$2:$N523,0))</f>
        <v>0</v>
      </c>
      <c r="G18" s="8">
        <f>INDEX(Jogadores!G$2:G523,MATCH($M18,Jogadores!$N$2:$N523,0))</f>
        <v>9</v>
      </c>
      <c r="H18" s="8">
        <f>INDEX(Jogadores!H$2:H523,MATCH($M18,Jogadores!$N$2:$N523,0))</f>
        <v>17</v>
      </c>
      <c r="I18" s="8">
        <f>INDEX(Jogadores!I$2:I523,MATCH($M18,Jogadores!$N$2:$N523,0))</f>
        <v>0</v>
      </c>
      <c r="J18" s="12">
        <f>INDEX(Jogadores!J$2:J523,MATCH($M18,Jogadores!$N$2:$N523,0))</f>
        <v>0</v>
      </c>
      <c r="K18" s="12">
        <f>INDEX(Jogadores!K$2:K523,MATCH($M18,Jogadores!$N$2:$N523,0))</f>
        <v>29</v>
      </c>
      <c r="L18" s="8">
        <f>INDEX(Jogadores!L$2:L523,MATCH($M18,Jogadores!$N$2:$N523,0))</f>
        <v>4</v>
      </c>
      <c r="M18" s="9">
        <f>LARGE(Jogadores!N$2:N523,N18)</f>
        <v>61.004048999999995</v>
      </c>
      <c r="N18" s="1">
        <v>16</v>
      </c>
      <c r="O18" s="10"/>
    </row>
    <row r="19" spans="1:15" x14ac:dyDescent="0.25">
      <c r="A19" s="7">
        <f t="shared" si="0"/>
        <v>16</v>
      </c>
      <c r="B19" s="8" t="str">
        <f>INDEX(Jogadores!B$2:B524,MATCH($M19,Jogadores!$N$2:$N524,0))</f>
        <v>Frederico Camelo</v>
      </c>
      <c r="C19" s="8">
        <f>INDEX(Jogadores!C$2:C524,MATCH($M19,Jogadores!$N$2:$N524,0))</f>
        <v>1</v>
      </c>
      <c r="D19" s="8">
        <f>INDEX(Jogadores!D$2:D524,MATCH($M19,Jogadores!$N$2:$N524,0))</f>
        <v>26</v>
      </c>
      <c r="E19" s="8">
        <f>INDEX(Jogadores!E$2:E524,MATCH($M19,Jogadores!$N$2:$N524,0))</f>
        <v>6</v>
      </c>
      <c r="F19" s="8">
        <f>INDEX(Jogadores!F$2:F524,MATCH($M19,Jogadores!$N$2:$N524,0))</f>
        <v>12</v>
      </c>
      <c r="G19" s="8">
        <f>INDEX(Jogadores!G$2:G524,MATCH($M19,Jogadores!$N$2:$N524,0))</f>
        <v>6</v>
      </c>
      <c r="H19" s="8">
        <f>INDEX(Jogadores!H$2:H524,MATCH($M19,Jogadores!$N$2:$N524,0))</f>
        <v>0</v>
      </c>
      <c r="I19" s="8">
        <f>INDEX(Jogadores!I$2:I524,MATCH($M19,Jogadores!$N$2:$N524,0))</f>
        <v>9</v>
      </c>
      <c r="J19" s="12">
        <f>INDEX(Jogadores!J$2:J524,MATCH($M19,Jogadores!$N$2:$N524,0))</f>
        <v>0</v>
      </c>
      <c r="K19" s="12">
        <f>INDEX(Jogadores!K$2:K524,MATCH($M19,Jogadores!$N$2:$N524,0))</f>
        <v>0</v>
      </c>
      <c r="L19" s="8">
        <f>INDEX(Jogadores!L$2:L524,MATCH($M19,Jogadores!$N$2:$N524,0))</f>
        <v>6</v>
      </c>
      <c r="M19" s="9">
        <f>LARGE(Jogadores!N$2:N524,N19)</f>
        <v>60.006019000000002</v>
      </c>
      <c r="N19" s="1">
        <v>17</v>
      </c>
      <c r="O19" s="10"/>
    </row>
    <row r="20" spans="1:15" x14ac:dyDescent="0.25">
      <c r="A20" s="7">
        <f t="shared" si="0"/>
        <v>17</v>
      </c>
      <c r="B20" s="8" t="str">
        <f>INDEX(Jogadores!B$2:B525,MATCH($M20,Jogadores!$N$2:$N525,0))</f>
        <v>José Macedo</v>
      </c>
      <c r="C20" s="8">
        <f>INDEX(Jogadores!C$2:C525,MATCH($M20,Jogadores!$N$2:$N525,0))</f>
        <v>0</v>
      </c>
      <c r="D20" s="8">
        <f>INDEX(Jogadores!D$2:D525,MATCH($M20,Jogadores!$N$2:$N525,0))</f>
        <v>13</v>
      </c>
      <c r="E20" s="8">
        <f>INDEX(Jogadores!E$2:E525,MATCH($M20,Jogadores!$N$2:$N525,0))</f>
        <v>0</v>
      </c>
      <c r="F20" s="8">
        <f>INDEX(Jogadores!F$2:F525,MATCH($M20,Jogadores!$N$2:$N525,0))</f>
        <v>9</v>
      </c>
      <c r="G20" s="8">
        <f>INDEX(Jogadores!G$2:G525,MATCH($M20,Jogadores!$N$2:$N525,0))</f>
        <v>6</v>
      </c>
      <c r="H20" s="8">
        <f>INDEX(Jogadores!H$2:H525,MATCH($M20,Jogadores!$N$2:$N525,0))</f>
        <v>0</v>
      </c>
      <c r="I20" s="8">
        <f>INDEX(Jogadores!I$2:I525,MATCH($M20,Jogadores!$N$2:$N525,0))</f>
        <v>0</v>
      </c>
      <c r="J20" s="12">
        <f>INDEX(Jogadores!J$2:J525,MATCH($M20,Jogadores!$N$2:$N525,0))</f>
        <v>18</v>
      </c>
      <c r="K20" s="12">
        <f>INDEX(Jogadores!K$2:K525,MATCH($M20,Jogadores!$N$2:$N525,0))</f>
        <v>13</v>
      </c>
      <c r="L20" s="8">
        <f>INDEX(Jogadores!L$2:L525,MATCH($M20,Jogadores!$N$2:$N525,0))</f>
        <v>6</v>
      </c>
      <c r="M20" s="9">
        <f>LARGE(Jogadores!N$2:N525,N20)</f>
        <v>59.006033000000002</v>
      </c>
      <c r="N20" s="1">
        <v>18</v>
      </c>
      <c r="O20" s="10"/>
    </row>
    <row r="21" spans="1:15" x14ac:dyDescent="0.25">
      <c r="A21" s="7">
        <f t="shared" si="0"/>
        <v>18</v>
      </c>
      <c r="B21" s="8" t="str">
        <f>INDEX(Jogadores!B$2:B526,MATCH($M21,Jogadores!$N$2:$N526,0))</f>
        <v>Rodrigo Pereira</v>
      </c>
      <c r="C21" s="8">
        <f>INDEX(Jogadores!C$2:C526,MATCH($M21,Jogadores!$N$2:$N526,0))</f>
        <v>6</v>
      </c>
      <c r="D21" s="8">
        <f>INDEX(Jogadores!D$2:D526,MATCH($M21,Jogadores!$N$2:$N526,0))</f>
        <v>14</v>
      </c>
      <c r="E21" s="8">
        <f>INDEX(Jogadores!E$2:E526,MATCH($M21,Jogadores!$N$2:$N526,0))</f>
        <v>6</v>
      </c>
      <c r="F21" s="8">
        <f>INDEX(Jogadores!F$2:F526,MATCH($M21,Jogadores!$N$2:$N526,0))</f>
        <v>0</v>
      </c>
      <c r="G21" s="8">
        <f>INDEX(Jogadores!G$2:G526,MATCH($M21,Jogadores!$N$2:$N526,0))</f>
        <v>10</v>
      </c>
      <c r="H21" s="8">
        <f>INDEX(Jogadores!H$2:H526,MATCH($M21,Jogadores!$N$2:$N526,0))</f>
        <v>3</v>
      </c>
      <c r="I21" s="8">
        <f>INDEX(Jogadores!I$2:I526,MATCH($M21,Jogadores!$N$2:$N526,0))</f>
        <v>0</v>
      </c>
      <c r="J21" s="12">
        <f>INDEX(Jogadores!J$2:J526,MATCH($M21,Jogadores!$N$2:$N526,0))</f>
        <v>0</v>
      </c>
      <c r="K21" s="12">
        <f>INDEX(Jogadores!K$2:K526,MATCH($M21,Jogadores!$N$2:$N526,0))</f>
        <v>17</v>
      </c>
      <c r="L21" s="8">
        <f>INDEX(Jogadores!L$2:L526,MATCH($M21,Jogadores!$N$2:$N526,0))</f>
        <v>6</v>
      </c>
      <c r="M21" s="9">
        <f>LARGE(Jogadores!N$2:N526,N21)</f>
        <v>56.006051999999997</v>
      </c>
      <c r="N21" s="1">
        <v>19</v>
      </c>
      <c r="O21" s="10"/>
    </row>
    <row r="22" spans="1:15" x14ac:dyDescent="0.25">
      <c r="A22" s="7">
        <f t="shared" si="0"/>
        <v>19</v>
      </c>
      <c r="B22" s="8" t="str">
        <f>INDEX(Jogadores!B$2:B527,MATCH($M22,Jogadores!$N$2:$N527,0))</f>
        <v>Alexandre Camilo</v>
      </c>
      <c r="C22" s="8">
        <f>INDEX(Jogadores!C$2:C527,MATCH($M22,Jogadores!$N$2:$N527,0))</f>
        <v>6</v>
      </c>
      <c r="D22" s="8">
        <f>INDEX(Jogadores!D$2:D527,MATCH($M22,Jogadores!$N$2:$N527,0))</f>
        <v>6</v>
      </c>
      <c r="E22" s="8">
        <f>INDEX(Jogadores!E$2:E527,MATCH($M22,Jogadores!$N$2:$N527,0))</f>
        <v>6</v>
      </c>
      <c r="F22" s="8">
        <f>INDEX(Jogadores!F$2:F527,MATCH($M22,Jogadores!$N$2:$N527,0))</f>
        <v>7</v>
      </c>
      <c r="G22" s="8">
        <f>INDEX(Jogadores!G$2:G527,MATCH($M22,Jogadores!$N$2:$N527,0))</f>
        <v>3</v>
      </c>
      <c r="H22" s="8">
        <f>INDEX(Jogadores!H$2:H527,MATCH($M22,Jogadores!$N$2:$N527,0))</f>
        <v>9</v>
      </c>
      <c r="I22" s="8">
        <f>INDEX(Jogadores!I$2:I527,MATCH($M22,Jogadores!$N$2:$N527,0))</f>
        <v>0</v>
      </c>
      <c r="J22" s="12">
        <f>INDEX(Jogadores!J$2:J527,MATCH($M22,Jogadores!$N$2:$N527,0))</f>
        <v>0</v>
      </c>
      <c r="K22" s="12">
        <f>INDEX(Jogadores!K$2:K527,MATCH($M22,Jogadores!$N$2:$N527,0))</f>
        <v>9</v>
      </c>
      <c r="L22" s="8">
        <f>INDEX(Jogadores!L$2:L527,MATCH($M22,Jogadores!$N$2:$N527,0))</f>
        <v>7</v>
      </c>
      <c r="M22" s="9">
        <f>LARGE(Jogadores!N$2:N527,N22)</f>
        <v>46.007002999999997</v>
      </c>
      <c r="N22" s="1">
        <v>20</v>
      </c>
      <c r="O22" s="10"/>
    </row>
    <row r="23" spans="1:15" x14ac:dyDescent="0.25">
      <c r="A23" s="7">
        <f t="shared" si="0"/>
        <v>20</v>
      </c>
      <c r="B23" s="8" t="str">
        <f>INDEX(Jogadores!B$2:B528,MATCH($M23,Jogadores!$N$2:$N528,0))</f>
        <v>Omar Kraus</v>
      </c>
      <c r="C23" s="8">
        <f>INDEX(Jogadores!C$2:C528,MATCH($M23,Jogadores!$N$2:$N528,0))</f>
        <v>0</v>
      </c>
      <c r="D23" s="8">
        <f>INDEX(Jogadores!D$2:D528,MATCH($M23,Jogadores!$N$2:$N528,0))</f>
        <v>0</v>
      </c>
      <c r="E23" s="8">
        <f>INDEX(Jogadores!E$2:E528,MATCH($M23,Jogadores!$N$2:$N528,0))</f>
        <v>0</v>
      </c>
      <c r="F23" s="8">
        <f>INDEX(Jogadores!F$2:F528,MATCH($M23,Jogadores!$N$2:$N528,0))</f>
        <v>10</v>
      </c>
      <c r="G23" s="8">
        <f>INDEX(Jogadores!G$2:G528,MATCH($M23,Jogadores!$N$2:$N528,0))</f>
        <v>6</v>
      </c>
      <c r="H23" s="8">
        <f>INDEX(Jogadores!H$2:H528,MATCH($M23,Jogadores!$N$2:$N528,0))</f>
        <v>11</v>
      </c>
      <c r="I23" s="8">
        <f>INDEX(Jogadores!I$2:I528,MATCH($M23,Jogadores!$N$2:$N528,0))</f>
        <v>7</v>
      </c>
      <c r="J23" s="12">
        <f>INDEX(Jogadores!J$2:J528,MATCH($M23,Jogadores!$N$2:$N528,0))</f>
        <v>0</v>
      </c>
      <c r="K23" s="12">
        <f>INDEX(Jogadores!K$2:K528,MATCH($M23,Jogadores!$N$2:$N528,0))</f>
        <v>12</v>
      </c>
      <c r="L23" s="8">
        <f>INDEX(Jogadores!L$2:L528,MATCH($M23,Jogadores!$N$2:$N528,0))</f>
        <v>5</v>
      </c>
      <c r="M23" s="9">
        <f>LARGE(Jogadores!N$2:N528,N23)</f>
        <v>46.005043000000001</v>
      </c>
      <c r="N23" s="1">
        <v>21</v>
      </c>
      <c r="O23" s="10"/>
    </row>
    <row r="24" spans="1:15" x14ac:dyDescent="0.25">
      <c r="A24" s="7">
        <f t="shared" si="0"/>
        <v>21</v>
      </c>
      <c r="B24" s="8" t="str">
        <f>INDEX(Jogadores!B$2:B529,MATCH($M24,Jogadores!$N$2:$N529,0))</f>
        <v xml:space="preserve">Rafael Garcia </v>
      </c>
      <c r="C24" s="8">
        <f>INDEX(Jogadores!C$2:C529,MATCH($M24,Jogadores!$N$2:$N529,0))</f>
        <v>0</v>
      </c>
      <c r="D24" s="8">
        <f>INDEX(Jogadores!D$2:D529,MATCH($M24,Jogadores!$N$2:$N529,0))</f>
        <v>7</v>
      </c>
      <c r="E24" s="8">
        <f>INDEX(Jogadores!E$2:E529,MATCH($M24,Jogadores!$N$2:$N529,0))</f>
        <v>6</v>
      </c>
      <c r="F24" s="8">
        <f>INDEX(Jogadores!F$2:F529,MATCH($M24,Jogadores!$N$2:$N529,0))</f>
        <v>6</v>
      </c>
      <c r="G24" s="8">
        <f>INDEX(Jogadores!G$2:G529,MATCH($M24,Jogadores!$N$2:$N529,0))</f>
        <v>0</v>
      </c>
      <c r="H24" s="8">
        <f>INDEX(Jogadores!H$2:H529,MATCH($M24,Jogadores!$N$2:$N529,0))</f>
        <v>6</v>
      </c>
      <c r="I24" s="8">
        <f>INDEX(Jogadores!I$2:I529,MATCH($M24,Jogadores!$N$2:$N529,0))</f>
        <v>7</v>
      </c>
      <c r="J24" s="12">
        <f>INDEX(Jogadores!J$2:J529,MATCH($M24,Jogadores!$N$2:$N529,0))</f>
        <v>3</v>
      </c>
      <c r="K24" s="12">
        <f>INDEX(Jogadores!K$2:K529,MATCH($M24,Jogadores!$N$2:$N529,0))</f>
        <v>8</v>
      </c>
      <c r="L24" s="8">
        <f>INDEX(Jogadores!L$2:L529,MATCH($M24,Jogadores!$N$2:$N529,0))</f>
        <v>8</v>
      </c>
      <c r="M24" s="9">
        <f>LARGE(Jogadores!N$2:N529,N24)</f>
        <v>43.008044000000005</v>
      </c>
      <c r="N24" s="1">
        <v>22</v>
      </c>
      <c r="O24" s="10"/>
    </row>
    <row r="25" spans="1:15" x14ac:dyDescent="0.25">
      <c r="A25" s="7">
        <f t="shared" si="0"/>
        <v>22</v>
      </c>
      <c r="B25" s="8" t="str">
        <f>INDEX(Jogadores!B$2:B530,MATCH($M25,Jogadores!$N$2:$N530,0))</f>
        <v>Sergio Lanza</v>
      </c>
      <c r="C25" s="8">
        <f>INDEX(Jogadores!C$2:C530,MATCH($M25,Jogadores!$N$2:$N530,0))</f>
        <v>0</v>
      </c>
      <c r="D25" s="8">
        <f>INDEX(Jogadores!D$2:D530,MATCH($M25,Jogadores!$N$2:$N530,0))</f>
        <v>0</v>
      </c>
      <c r="E25" s="8">
        <f>INDEX(Jogadores!E$2:E530,MATCH($M25,Jogadores!$N$2:$N530,0))</f>
        <v>16</v>
      </c>
      <c r="F25" s="8">
        <f>INDEX(Jogadores!F$2:F530,MATCH($M25,Jogadores!$N$2:$N530,0))</f>
        <v>11</v>
      </c>
      <c r="G25" s="8">
        <f>INDEX(Jogadores!G$2:G530,MATCH($M25,Jogadores!$N$2:$N530,0))</f>
        <v>0</v>
      </c>
      <c r="H25" s="8">
        <f>INDEX(Jogadores!H$2:H530,MATCH($M25,Jogadores!$N$2:$N530,0))</f>
        <v>0</v>
      </c>
      <c r="I25" s="8">
        <f>INDEX(Jogadores!I$2:I530,MATCH($M25,Jogadores!$N$2:$N530,0))</f>
        <v>0</v>
      </c>
      <c r="J25" s="12">
        <f>INDEX(Jogadores!J$2:J530,MATCH($M25,Jogadores!$N$2:$N530,0))</f>
        <v>14</v>
      </c>
      <c r="K25" s="12">
        <f>INDEX(Jogadores!K$2:K530,MATCH($M25,Jogadores!$N$2:$N530,0))</f>
        <v>0</v>
      </c>
      <c r="L25" s="8">
        <f>INDEX(Jogadores!L$2:L530,MATCH($M25,Jogadores!$N$2:$N530,0))</f>
        <v>3</v>
      </c>
      <c r="M25" s="9">
        <f>LARGE(Jogadores!N$2:N530,N25)</f>
        <v>41.003053000000001</v>
      </c>
      <c r="N25" s="1">
        <v>23</v>
      </c>
      <c r="O25" s="10"/>
    </row>
    <row r="26" spans="1:15" x14ac:dyDescent="0.25">
      <c r="A26" s="7">
        <f t="shared" si="0"/>
        <v>23</v>
      </c>
      <c r="B26" s="8" t="str">
        <f>INDEX(Jogadores!B$2:B531,MATCH($M26,Jogadores!$N$2:$N531,0))</f>
        <v>Rodrigo Duarte</v>
      </c>
      <c r="C26" s="8">
        <f>INDEX(Jogadores!C$2:C531,MATCH($M26,Jogadores!$N$2:$N531,0))</f>
        <v>9</v>
      </c>
      <c r="D26" s="8">
        <f>INDEX(Jogadores!D$2:D531,MATCH($M26,Jogadores!$N$2:$N531,0))</f>
        <v>1</v>
      </c>
      <c r="E26" s="8">
        <f>INDEX(Jogadores!E$2:E531,MATCH($M26,Jogadores!$N$2:$N531,0))</f>
        <v>0</v>
      </c>
      <c r="F26" s="8">
        <f>INDEX(Jogadores!F$2:F531,MATCH($M26,Jogadores!$N$2:$N531,0))</f>
        <v>0</v>
      </c>
      <c r="G26" s="8">
        <f>INDEX(Jogadores!G$2:G531,MATCH($M26,Jogadores!$N$2:$N531,0))</f>
        <v>6</v>
      </c>
      <c r="H26" s="8">
        <f>INDEX(Jogadores!H$2:H531,MATCH($M26,Jogadores!$N$2:$N531,0))</f>
        <v>0</v>
      </c>
      <c r="I26" s="8">
        <f>INDEX(Jogadores!I$2:I531,MATCH($M26,Jogadores!$N$2:$N531,0))</f>
        <v>0</v>
      </c>
      <c r="J26" s="12">
        <f>INDEX(Jogadores!J$2:J531,MATCH($M26,Jogadores!$N$2:$N531,0))</f>
        <v>19</v>
      </c>
      <c r="K26" s="12">
        <f>INDEX(Jogadores!K$2:K531,MATCH($M26,Jogadores!$N$2:$N531,0))</f>
        <v>4</v>
      </c>
      <c r="L26" s="8">
        <f>INDEX(Jogadores!L$2:L531,MATCH($M26,Jogadores!$N$2:$N531,0))</f>
        <v>5</v>
      </c>
      <c r="M26" s="9">
        <f>LARGE(Jogadores!N$2:N531,N26)</f>
        <v>39.005051000000002</v>
      </c>
      <c r="N26" s="1">
        <v>24</v>
      </c>
      <c r="O26" s="10"/>
    </row>
    <row r="27" spans="1:15" x14ac:dyDescent="0.25">
      <c r="A27" s="7">
        <f t="shared" si="0"/>
        <v>24</v>
      </c>
      <c r="B27" s="8" t="str">
        <f>INDEX(Jogadores!B$2:B532,MATCH($M27,Jogadores!$N$2:$N532,0))</f>
        <v>Heitor Miranda</v>
      </c>
      <c r="C27" s="8">
        <f>INDEX(Jogadores!C$2:C532,MATCH($M27,Jogadores!$N$2:$N532,0))</f>
        <v>0</v>
      </c>
      <c r="D27" s="8">
        <f>INDEX(Jogadores!D$2:D532,MATCH($M27,Jogadores!$N$2:$N532,0))</f>
        <v>9</v>
      </c>
      <c r="E27" s="8">
        <f>INDEX(Jogadores!E$2:E532,MATCH($M27,Jogadores!$N$2:$N532,0))</f>
        <v>11</v>
      </c>
      <c r="F27" s="8">
        <f>INDEX(Jogadores!F$2:F532,MATCH($M27,Jogadores!$N$2:$N532,0))</f>
        <v>0</v>
      </c>
      <c r="G27" s="8">
        <f>INDEX(Jogadores!G$2:G532,MATCH($M27,Jogadores!$N$2:$N532,0))</f>
        <v>0</v>
      </c>
      <c r="H27" s="8">
        <f>INDEX(Jogadores!H$2:H532,MATCH($M27,Jogadores!$N$2:$N532,0))</f>
        <v>0</v>
      </c>
      <c r="I27" s="8">
        <f>INDEX(Jogadores!I$2:I532,MATCH($M27,Jogadores!$N$2:$N532,0))</f>
        <v>6</v>
      </c>
      <c r="J27" s="12">
        <f>INDEX(Jogadores!J$2:J532,MATCH($M27,Jogadores!$N$2:$N532,0))</f>
        <v>9</v>
      </c>
      <c r="K27" s="12">
        <f>INDEX(Jogadores!K$2:K532,MATCH($M27,Jogadores!$N$2:$N532,0))</f>
        <v>0</v>
      </c>
      <c r="L27" s="8">
        <f>INDEX(Jogadores!L$2:L532,MATCH($M27,Jogadores!$N$2:$N532,0))</f>
        <v>4</v>
      </c>
      <c r="M27" s="9">
        <f>LARGE(Jogadores!N$2:N532,N27)</f>
        <v>35.004024000000001</v>
      </c>
      <c r="N27" s="1">
        <v>25</v>
      </c>
      <c r="O27" s="10"/>
    </row>
    <row r="28" spans="1:15" x14ac:dyDescent="0.25">
      <c r="A28" s="7">
        <f t="shared" si="0"/>
        <v>25</v>
      </c>
      <c r="B28" s="8" t="str">
        <f>INDEX(Jogadores!B$2:B533,MATCH($M28,Jogadores!$N$2:$N533,0))</f>
        <v>Bruno Sandin</v>
      </c>
      <c r="C28" s="8">
        <f>INDEX(Jogadores!C$2:C533,MATCH($M28,Jogadores!$N$2:$N533,0))</f>
        <v>0</v>
      </c>
      <c r="D28" s="8">
        <f>INDEX(Jogadores!D$2:D533,MATCH($M28,Jogadores!$N$2:$N533,0))</f>
        <v>0</v>
      </c>
      <c r="E28" s="8">
        <f>INDEX(Jogadores!E$2:E533,MATCH($M28,Jogadores!$N$2:$N533,0))</f>
        <v>0</v>
      </c>
      <c r="F28" s="8">
        <f>INDEX(Jogadores!F$2:F533,MATCH($M28,Jogadores!$N$2:$N533,0))</f>
        <v>0</v>
      </c>
      <c r="G28" s="8">
        <f>INDEX(Jogadores!G$2:G533,MATCH($M28,Jogadores!$N$2:$N533,0))</f>
        <v>0</v>
      </c>
      <c r="H28" s="8">
        <f>INDEX(Jogadores!H$2:H533,MATCH($M28,Jogadores!$N$2:$N533,0))</f>
        <v>7</v>
      </c>
      <c r="I28" s="8">
        <f>INDEX(Jogadores!I$2:I533,MATCH($M28,Jogadores!$N$2:$N533,0))</f>
        <v>14</v>
      </c>
      <c r="J28" s="12">
        <f>INDEX(Jogadores!J$2:J533,MATCH($M28,Jogadores!$N$2:$N533,0))</f>
        <v>0</v>
      </c>
      <c r="K28" s="12">
        <f>INDEX(Jogadores!K$2:K533,MATCH($M28,Jogadores!$N$2:$N533,0))</f>
        <v>9</v>
      </c>
      <c r="L28" s="8">
        <f>INDEX(Jogadores!L$2:L533,MATCH($M28,Jogadores!$N$2:$N533,0))</f>
        <v>3</v>
      </c>
      <c r="M28" s="9">
        <f>LARGE(Jogadores!N$2:N533,N28)</f>
        <v>30.00301</v>
      </c>
      <c r="N28" s="1">
        <v>26</v>
      </c>
      <c r="O28" s="10"/>
    </row>
    <row r="29" spans="1:15" x14ac:dyDescent="0.25">
      <c r="A29" s="7">
        <f t="shared" si="0"/>
        <v>26</v>
      </c>
      <c r="B29" s="8" t="str">
        <f>INDEX(Jogadores!B$2:B534,MATCH($M29,Jogadores!$N$2:$N534,0))</f>
        <v>Hermes Batista</v>
      </c>
      <c r="C29" s="8">
        <f>INDEX(Jogadores!C$2:C534,MATCH($M29,Jogadores!$N$2:$N534,0))</f>
        <v>0</v>
      </c>
      <c r="D29" s="8">
        <f>INDEX(Jogadores!D$2:D534,MATCH($M29,Jogadores!$N$2:$N534,0))</f>
        <v>0</v>
      </c>
      <c r="E29" s="8">
        <f>INDEX(Jogadores!E$2:E534,MATCH($M29,Jogadores!$N$2:$N534,0))</f>
        <v>6</v>
      </c>
      <c r="F29" s="8">
        <f>INDEX(Jogadores!F$2:F534,MATCH($M29,Jogadores!$N$2:$N534,0))</f>
        <v>0</v>
      </c>
      <c r="G29" s="8">
        <f>INDEX(Jogadores!G$2:G534,MATCH($M29,Jogadores!$N$2:$N534,0))</f>
        <v>0</v>
      </c>
      <c r="H29" s="8">
        <f>INDEX(Jogadores!H$2:H534,MATCH($M29,Jogadores!$N$2:$N534,0))</f>
        <v>7</v>
      </c>
      <c r="I29" s="8">
        <f>INDEX(Jogadores!I$2:I534,MATCH($M29,Jogadores!$N$2:$N534,0))</f>
        <v>4</v>
      </c>
      <c r="J29" s="12">
        <f>INDEX(Jogadores!J$2:J534,MATCH($M29,Jogadores!$N$2:$N534,0))</f>
        <v>0</v>
      </c>
      <c r="K29" s="12">
        <f>INDEX(Jogadores!K$2:K534,MATCH($M29,Jogadores!$N$2:$N534,0))</f>
        <v>12</v>
      </c>
      <c r="L29" s="8">
        <f>INDEX(Jogadores!L$2:L534,MATCH($M29,Jogadores!$N$2:$N534,0))</f>
        <v>4</v>
      </c>
      <c r="M29" s="9">
        <f>LARGE(Jogadores!N$2:N534,N29)</f>
        <v>29.004026</v>
      </c>
      <c r="N29" s="1">
        <v>27</v>
      </c>
      <c r="O29" s="10"/>
    </row>
    <row r="30" spans="1:15" x14ac:dyDescent="0.25">
      <c r="A30" s="7">
        <f t="shared" si="0"/>
        <v>27</v>
      </c>
      <c r="B30" s="8" t="str">
        <f>INDEX(Jogadores!B$2:B535,MATCH($M30,Jogadores!$N$2:$N535,0))</f>
        <v>Bruno Lanza</v>
      </c>
      <c r="C30" s="8">
        <f>INDEX(Jogadores!C$2:C535,MATCH($M30,Jogadores!$N$2:$N535,0))</f>
        <v>12</v>
      </c>
      <c r="D30" s="8">
        <f>INDEX(Jogadores!D$2:D535,MATCH($M30,Jogadores!$N$2:$N535,0))</f>
        <v>0</v>
      </c>
      <c r="E30" s="8">
        <f>INDEX(Jogadores!E$2:E535,MATCH($M30,Jogadores!$N$2:$N535,0))</f>
        <v>9</v>
      </c>
      <c r="F30" s="8">
        <f>INDEX(Jogadores!F$2:F535,MATCH($M30,Jogadores!$N$2:$N535,0))</f>
        <v>0</v>
      </c>
      <c r="G30" s="8">
        <f>INDEX(Jogadores!G$2:G535,MATCH($M30,Jogadores!$N$2:$N535,0))</f>
        <v>0</v>
      </c>
      <c r="H30" s="8">
        <f>INDEX(Jogadores!H$2:H535,MATCH($M30,Jogadores!$N$2:$N535,0))</f>
        <v>0</v>
      </c>
      <c r="I30" s="8">
        <f>INDEX(Jogadores!I$2:I535,MATCH($M30,Jogadores!$N$2:$N535,0))</f>
        <v>0</v>
      </c>
      <c r="J30" s="12">
        <f>INDEX(Jogadores!J$2:J535,MATCH($M30,Jogadores!$N$2:$N535,0))</f>
        <v>8</v>
      </c>
      <c r="K30" s="12">
        <f>INDEX(Jogadores!K$2:K535,MATCH($M30,Jogadores!$N$2:$N535,0))</f>
        <v>0</v>
      </c>
      <c r="L30" s="8">
        <f>INDEX(Jogadores!L$2:L535,MATCH($M30,Jogadores!$N$2:$N535,0))</f>
        <v>3</v>
      </c>
      <c r="M30" s="9">
        <f>LARGE(Jogadores!N$2:N535,N30)</f>
        <v>29.003008000000001</v>
      </c>
      <c r="N30" s="1">
        <v>28</v>
      </c>
      <c r="O30" s="10"/>
    </row>
    <row r="31" spans="1:15" x14ac:dyDescent="0.25">
      <c r="A31" s="7">
        <f t="shared" si="0"/>
        <v>28</v>
      </c>
      <c r="B31" s="8" t="str">
        <f>INDEX(Jogadores!B$2:B536,MATCH($M31,Jogadores!$N$2:$N536,0))</f>
        <v>Tharso Peixoto</v>
      </c>
      <c r="C31" s="8">
        <f>INDEX(Jogadores!C$2:C536,MATCH($M31,Jogadores!$N$2:$N536,0))</f>
        <v>9</v>
      </c>
      <c r="D31" s="8">
        <f>INDEX(Jogadores!D$2:D536,MATCH($M31,Jogadores!$N$2:$N536,0))</f>
        <v>0</v>
      </c>
      <c r="E31" s="8">
        <f>INDEX(Jogadores!E$2:E536,MATCH($M31,Jogadores!$N$2:$N536,0))</f>
        <v>0</v>
      </c>
      <c r="F31" s="8">
        <f>INDEX(Jogadores!F$2:F536,MATCH($M31,Jogadores!$N$2:$N536,0))</f>
        <v>0</v>
      </c>
      <c r="G31" s="8">
        <f>INDEX(Jogadores!G$2:G536,MATCH($M31,Jogadores!$N$2:$N536,0))</f>
        <v>15</v>
      </c>
      <c r="H31" s="8">
        <f>INDEX(Jogadores!H$2:H536,MATCH($M31,Jogadores!$N$2:$N536,0))</f>
        <v>0</v>
      </c>
      <c r="I31" s="8">
        <f>INDEX(Jogadores!I$2:I536,MATCH($M31,Jogadores!$N$2:$N536,0))</f>
        <v>0</v>
      </c>
      <c r="J31" s="12">
        <f>INDEX(Jogadores!J$2:J536,MATCH($M31,Jogadores!$N$2:$N536,0))</f>
        <v>0</v>
      </c>
      <c r="K31" s="12">
        <f>INDEX(Jogadores!K$2:K536,MATCH($M31,Jogadores!$N$2:$N536,0))</f>
        <v>0</v>
      </c>
      <c r="L31" s="8">
        <f>INDEX(Jogadores!L$2:L536,MATCH($M31,Jogadores!$N$2:$N536,0))</f>
        <v>2</v>
      </c>
      <c r="M31" s="9">
        <f>LARGE(Jogadores!N$2:N536,N31)</f>
        <v>24.002054999999999</v>
      </c>
      <c r="N31" s="1">
        <v>29</v>
      </c>
      <c r="O31" s="10"/>
    </row>
    <row r="32" spans="1:15" x14ac:dyDescent="0.25">
      <c r="A32" s="7">
        <f t="shared" si="0"/>
        <v>28</v>
      </c>
      <c r="B32" s="8" t="str">
        <f>INDEX(Jogadores!B$2:B537,MATCH($M32,Jogadores!$N$2:$N537,0))</f>
        <v>Matheus Marra</v>
      </c>
      <c r="C32" s="8">
        <f>INDEX(Jogadores!C$2:C537,MATCH($M32,Jogadores!$N$2:$N537,0))</f>
        <v>15</v>
      </c>
      <c r="D32" s="8">
        <f>INDEX(Jogadores!D$2:D537,MATCH($M32,Jogadores!$N$2:$N537,0))</f>
        <v>0</v>
      </c>
      <c r="E32" s="8">
        <f>INDEX(Jogadores!E$2:E537,MATCH($M32,Jogadores!$N$2:$N537,0))</f>
        <v>9</v>
      </c>
      <c r="F32" s="8">
        <f>INDEX(Jogadores!F$2:F537,MATCH($M32,Jogadores!$N$2:$N537,0))</f>
        <v>0</v>
      </c>
      <c r="G32" s="8">
        <f>INDEX(Jogadores!G$2:G537,MATCH($M32,Jogadores!$N$2:$N537,0))</f>
        <v>0</v>
      </c>
      <c r="H32" s="8">
        <f>INDEX(Jogadores!H$2:H537,MATCH($M32,Jogadores!$N$2:$N537,0))</f>
        <v>0</v>
      </c>
      <c r="I32" s="8">
        <f>INDEX(Jogadores!I$2:I537,MATCH($M32,Jogadores!$N$2:$N537,0))</f>
        <v>0</v>
      </c>
      <c r="J32" s="12">
        <f>INDEX(Jogadores!J$2:J537,MATCH($M32,Jogadores!$N$2:$N537,0))</f>
        <v>0</v>
      </c>
      <c r="K32" s="12">
        <f>INDEX(Jogadores!K$2:K537,MATCH($M32,Jogadores!$N$2:$N537,0))</f>
        <v>0</v>
      </c>
      <c r="L32" s="8">
        <f>INDEX(Jogadores!L$2:L537,MATCH($M32,Jogadores!$N$2:$N537,0))</f>
        <v>2</v>
      </c>
      <c r="M32" s="9">
        <f>LARGE(Jogadores!N$2:N537,N32)</f>
        <v>24.002039999999997</v>
      </c>
      <c r="N32" s="1">
        <v>30</v>
      </c>
      <c r="O32" s="10"/>
    </row>
    <row r="33" spans="1:15" x14ac:dyDescent="0.25">
      <c r="A33" s="7">
        <f t="shared" si="0"/>
        <v>29</v>
      </c>
      <c r="B33" s="8" t="str">
        <f>INDEX(Jogadores!B$2:B538,MATCH($M33,Jogadores!$N$2:$N538,0))</f>
        <v>Joao Khedi</v>
      </c>
      <c r="C33" s="8">
        <f>INDEX(Jogadores!C$2:C538,MATCH($M33,Jogadores!$N$2:$N538,0))</f>
        <v>0</v>
      </c>
      <c r="D33" s="8">
        <f>INDEX(Jogadores!D$2:D538,MATCH($M33,Jogadores!$N$2:$N538,0))</f>
        <v>12</v>
      </c>
      <c r="E33" s="8">
        <f>INDEX(Jogadores!E$2:E538,MATCH($M33,Jogadores!$N$2:$N538,0))</f>
        <v>0</v>
      </c>
      <c r="F33" s="8">
        <f>INDEX(Jogadores!F$2:F538,MATCH($M33,Jogadores!$N$2:$N538,0))</f>
        <v>0</v>
      </c>
      <c r="G33" s="8">
        <f>INDEX(Jogadores!G$2:G538,MATCH($M33,Jogadores!$N$2:$N538,0))</f>
        <v>0</v>
      </c>
      <c r="H33" s="8">
        <f>INDEX(Jogadores!H$2:H538,MATCH($M33,Jogadores!$N$2:$N538,0))</f>
        <v>0</v>
      </c>
      <c r="I33" s="8">
        <f>INDEX(Jogadores!I$2:I538,MATCH($M33,Jogadores!$N$2:$N538,0))</f>
        <v>0</v>
      </c>
      <c r="J33" s="12">
        <f>INDEX(Jogadores!J$2:J538,MATCH($M33,Jogadores!$N$2:$N538,0))</f>
        <v>0</v>
      </c>
      <c r="K33" s="12">
        <f>INDEX(Jogadores!K$2:K538,MATCH($M33,Jogadores!$N$2:$N538,0))</f>
        <v>12</v>
      </c>
      <c r="L33" s="8">
        <f>INDEX(Jogadores!L$2:L538,MATCH($M33,Jogadores!$N$2:$N538,0))</f>
        <v>1</v>
      </c>
      <c r="M33" s="9">
        <f>LARGE(Jogadores!N$2:N538,N33)</f>
        <v>24.00103</v>
      </c>
      <c r="N33" s="1">
        <v>31</v>
      </c>
      <c r="O33" s="10"/>
    </row>
    <row r="34" spans="1:15" x14ac:dyDescent="0.25">
      <c r="A34" s="7">
        <f t="shared" si="0"/>
        <v>30</v>
      </c>
      <c r="B34" s="8" t="str">
        <f>INDEX(Jogadores!B$2:B539,MATCH($M34,Jogadores!$N$2:$N539,0))</f>
        <v>Guilherme Lacerda</v>
      </c>
      <c r="C34" s="8">
        <f>INDEX(Jogadores!C$2:C539,MATCH($M34,Jogadores!$N$2:$N539,0))</f>
        <v>8</v>
      </c>
      <c r="D34" s="8">
        <f>INDEX(Jogadores!D$2:D539,MATCH($M34,Jogadores!$N$2:$N539,0))</f>
        <v>9</v>
      </c>
      <c r="E34" s="8">
        <f>INDEX(Jogadores!E$2:E539,MATCH($M34,Jogadores!$N$2:$N539,0))</f>
        <v>6</v>
      </c>
      <c r="F34" s="8">
        <f>INDEX(Jogadores!F$2:F539,MATCH($M34,Jogadores!$N$2:$N539,0))</f>
        <v>0</v>
      </c>
      <c r="G34" s="8">
        <f>INDEX(Jogadores!G$2:G539,MATCH($M34,Jogadores!$N$2:$N539,0))</f>
        <v>0</v>
      </c>
      <c r="H34" s="8">
        <f>INDEX(Jogadores!H$2:H539,MATCH($M34,Jogadores!$N$2:$N539,0))</f>
        <v>0</v>
      </c>
      <c r="I34" s="8">
        <f>INDEX(Jogadores!I$2:I539,MATCH($M34,Jogadores!$N$2:$N539,0))</f>
        <v>0</v>
      </c>
      <c r="J34" s="12">
        <f>INDEX(Jogadores!J$2:J539,MATCH($M34,Jogadores!$N$2:$N539,0))</f>
        <v>0</v>
      </c>
      <c r="K34" s="12">
        <f>INDEX(Jogadores!K$2:K539,MATCH($M34,Jogadores!$N$2:$N539,0))</f>
        <v>0</v>
      </c>
      <c r="L34" s="8">
        <f>INDEX(Jogadores!L$2:L539,MATCH($M34,Jogadores!$N$2:$N539,0))</f>
        <v>3</v>
      </c>
      <c r="M34" s="9">
        <f>LARGE(Jogadores!N$2:N539,N34)</f>
        <v>23.003022999999999</v>
      </c>
      <c r="N34" s="1">
        <v>32</v>
      </c>
      <c r="O34" s="10"/>
    </row>
    <row r="35" spans="1:15" x14ac:dyDescent="0.25">
      <c r="A35" s="7">
        <f t="shared" si="0"/>
        <v>31</v>
      </c>
      <c r="B35" s="8" t="str">
        <f>INDEX(Jogadores!B$2:B540,MATCH($M35,Jogadores!$N$2:$N540,0))</f>
        <v>Gabriel Kalil</v>
      </c>
      <c r="C35" s="8">
        <f>INDEX(Jogadores!C$2:C540,MATCH($M35,Jogadores!$N$2:$N540,0))</f>
        <v>4</v>
      </c>
      <c r="D35" s="8">
        <f>INDEX(Jogadores!D$2:D540,MATCH($M35,Jogadores!$N$2:$N540,0))</f>
        <v>3</v>
      </c>
      <c r="E35" s="8">
        <f>INDEX(Jogadores!E$2:E540,MATCH($M35,Jogadores!$N$2:$N540,0))</f>
        <v>6</v>
      </c>
      <c r="F35" s="8">
        <f>INDEX(Jogadores!F$2:F540,MATCH($M35,Jogadores!$N$2:$N540,0))</f>
        <v>0</v>
      </c>
      <c r="G35" s="8">
        <f>INDEX(Jogadores!G$2:G540,MATCH($M35,Jogadores!$N$2:$N540,0))</f>
        <v>0</v>
      </c>
      <c r="H35" s="8">
        <f>INDEX(Jogadores!H$2:H540,MATCH($M35,Jogadores!$N$2:$N540,0))</f>
        <v>0</v>
      </c>
      <c r="I35" s="8">
        <f>INDEX(Jogadores!I$2:I540,MATCH($M35,Jogadores!$N$2:$N540,0))</f>
        <v>0</v>
      </c>
      <c r="J35" s="12">
        <f>INDEX(Jogadores!J$2:J540,MATCH($M35,Jogadores!$N$2:$N540,0))</f>
        <v>8</v>
      </c>
      <c r="K35" s="12">
        <f>INDEX(Jogadores!K$2:K540,MATCH($M35,Jogadores!$N$2:$N540,0))</f>
        <v>0</v>
      </c>
      <c r="L35" s="8">
        <f>INDEX(Jogadores!L$2:L540,MATCH($M35,Jogadores!$N$2:$N540,0))</f>
        <v>4</v>
      </c>
      <c r="M35" s="9">
        <f>LARGE(Jogadores!N$2:N540,N35)</f>
        <v>21.004020000000001</v>
      </c>
      <c r="N35" s="1">
        <v>33</v>
      </c>
      <c r="O35" s="10"/>
    </row>
    <row r="36" spans="1:15" s="6" customFormat="1" x14ac:dyDescent="0.25">
      <c r="A36" s="7">
        <f t="shared" ref="A36:A54" si="1">IF(AND((M35-M36)&gt;=0,(M35-M36)&lt;0.001),A35,A35+1)</f>
        <v>32</v>
      </c>
      <c r="B36" s="8" t="str">
        <f>INDEX(Jogadores!B$2:B541,MATCH($M36,Jogadores!$N$2:$N541,0))</f>
        <v>Lucas Saraiva</v>
      </c>
      <c r="C36" s="8">
        <f>INDEX(Jogadores!C$2:C541,MATCH($M36,Jogadores!$N$2:$N541,0))</f>
        <v>0</v>
      </c>
      <c r="D36" s="8">
        <f>INDEX(Jogadores!D$2:D541,MATCH($M36,Jogadores!$N$2:$N541,0))</f>
        <v>0</v>
      </c>
      <c r="E36" s="8">
        <f>INDEX(Jogadores!E$2:E541,MATCH($M36,Jogadores!$N$2:$N541,0))</f>
        <v>0</v>
      </c>
      <c r="F36" s="8">
        <f>INDEX(Jogadores!F$2:F541,MATCH($M36,Jogadores!$N$2:$N541,0))</f>
        <v>0</v>
      </c>
      <c r="G36" s="8">
        <f>INDEX(Jogadores!G$2:G541,MATCH($M36,Jogadores!$N$2:$N541,0))</f>
        <v>0</v>
      </c>
      <c r="H36" s="8">
        <f>INDEX(Jogadores!H$2:H541,MATCH($M36,Jogadores!$N$2:$N541,0))</f>
        <v>9</v>
      </c>
      <c r="I36" s="8">
        <f>INDEX(Jogadores!I$2:I541,MATCH($M36,Jogadores!$N$2:$N541,0))</f>
        <v>0</v>
      </c>
      <c r="J36" s="12">
        <f>INDEX(Jogadores!J$2:J541,MATCH($M36,Jogadores!$N$2:$N541,0))</f>
        <v>0</v>
      </c>
      <c r="K36" s="12">
        <f>INDEX(Jogadores!K$2:K541,MATCH($M36,Jogadores!$N$2:$N541,0))</f>
        <v>12</v>
      </c>
      <c r="L36" s="8">
        <f>INDEX(Jogadores!L$2:L541,MATCH($M36,Jogadores!$N$2:$N541,0))</f>
        <v>1</v>
      </c>
      <c r="M36" s="9">
        <f>LARGE(Jogadores!N$2:N541,N36)</f>
        <v>21.001037</v>
      </c>
      <c r="N36" s="1">
        <v>34</v>
      </c>
      <c r="O36" s="10"/>
    </row>
    <row r="37" spans="1:15" x14ac:dyDescent="0.25">
      <c r="A37" s="7">
        <f t="shared" si="1"/>
        <v>33</v>
      </c>
      <c r="B37" s="8" t="str">
        <f>INDEX(Jogadores!B$2:B542,MATCH($M37,Jogadores!$N$2:$N542,0))</f>
        <v>Irineu Mendes</v>
      </c>
      <c r="C37" s="8">
        <f>INDEX(Jogadores!C$2:C542,MATCH($M37,Jogadores!$N$2:$N542,0))</f>
        <v>0</v>
      </c>
      <c r="D37" s="8">
        <f>INDEX(Jogadores!D$2:D542,MATCH($M37,Jogadores!$N$2:$N542,0))</f>
        <v>0</v>
      </c>
      <c r="E37" s="8">
        <f>INDEX(Jogadores!E$2:E542,MATCH($M37,Jogadores!$N$2:$N542,0))</f>
        <v>0</v>
      </c>
      <c r="F37" s="8">
        <f>INDEX(Jogadores!F$2:F542,MATCH($M37,Jogadores!$N$2:$N542,0))</f>
        <v>0</v>
      </c>
      <c r="G37" s="8">
        <f>INDEX(Jogadores!G$2:G542,MATCH($M37,Jogadores!$N$2:$N542,0))</f>
        <v>0</v>
      </c>
      <c r="H37" s="8">
        <f>INDEX(Jogadores!H$2:H542,MATCH($M37,Jogadores!$N$2:$N542,0))</f>
        <v>0</v>
      </c>
      <c r="I37" s="8">
        <f>INDEX(Jogadores!I$2:I542,MATCH($M37,Jogadores!$N$2:$N542,0))</f>
        <v>12</v>
      </c>
      <c r="J37" s="12">
        <f>INDEX(Jogadores!J$2:J542,MATCH($M37,Jogadores!$N$2:$N542,0))</f>
        <v>0</v>
      </c>
      <c r="K37" s="12">
        <f>INDEX(Jogadores!K$2:K542,MATCH($M37,Jogadores!$N$2:$N542,0))</f>
        <v>8</v>
      </c>
      <c r="L37" s="8">
        <f>INDEX(Jogadores!L$2:L542,MATCH($M37,Jogadores!$N$2:$N542,0))</f>
        <v>2</v>
      </c>
      <c r="M37" s="9">
        <f>LARGE(Jogadores!N$2:N542,N37)</f>
        <v>20.002027999999999</v>
      </c>
      <c r="N37" s="1">
        <v>35</v>
      </c>
      <c r="O37" s="10"/>
    </row>
    <row r="38" spans="1:15" x14ac:dyDescent="0.25">
      <c r="A38" s="7">
        <f t="shared" si="1"/>
        <v>34</v>
      </c>
      <c r="B38" s="8" t="str">
        <f>INDEX(Jogadores!B$2:B543,MATCH($M38,Jogadores!$N$2:$N543,0))</f>
        <v>Tiago Couto</v>
      </c>
      <c r="C38" s="8">
        <f>INDEX(Jogadores!C$2:C543,MATCH($M38,Jogadores!$N$2:$N543,0))</f>
        <v>0</v>
      </c>
      <c r="D38" s="8">
        <f>INDEX(Jogadores!D$2:D543,MATCH($M38,Jogadores!$N$2:$N543,0))</f>
        <v>6</v>
      </c>
      <c r="E38" s="8">
        <f>INDEX(Jogadores!E$2:E543,MATCH($M38,Jogadores!$N$2:$N543,0))</f>
        <v>6</v>
      </c>
      <c r="F38" s="8">
        <f>INDEX(Jogadores!F$2:F543,MATCH($M38,Jogadores!$N$2:$N543,0))</f>
        <v>0</v>
      </c>
      <c r="G38" s="8">
        <f>INDEX(Jogadores!G$2:G543,MATCH($M38,Jogadores!$N$2:$N543,0))</f>
        <v>0</v>
      </c>
      <c r="H38" s="8">
        <f>INDEX(Jogadores!H$2:H543,MATCH($M38,Jogadores!$N$2:$N543,0))</f>
        <v>0</v>
      </c>
      <c r="I38" s="8">
        <f>INDEX(Jogadores!I$2:I543,MATCH($M38,Jogadores!$N$2:$N543,0))</f>
        <v>7</v>
      </c>
      <c r="J38" s="12">
        <f>INDEX(Jogadores!J$2:J543,MATCH($M38,Jogadores!$N$2:$N543,0))</f>
        <v>0</v>
      </c>
      <c r="K38" s="12">
        <f>INDEX(Jogadores!K$2:K543,MATCH($M38,Jogadores!$N$2:$N543,0))</f>
        <v>0</v>
      </c>
      <c r="L38" s="8">
        <f>INDEX(Jogadores!L$2:L543,MATCH($M38,Jogadores!$N$2:$N543,0))</f>
        <v>3</v>
      </c>
      <c r="M38" s="9">
        <f>LARGE(Jogadores!N$2:N543,N38)</f>
        <v>19.003060000000001</v>
      </c>
      <c r="N38" s="1">
        <v>36</v>
      </c>
      <c r="O38" s="10"/>
    </row>
    <row r="39" spans="1:15" x14ac:dyDescent="0.25">
      <c r="A39" s="7">
        <f t="shared" si="1"/>
        <v>35</v>
      </c>
      <c r="B39" s="8" t="str">
        <f>INDEX(Jogadores!B$2:B544,MATCH($M39,Jogadores!$N$2:$N544,0))</f>
        <v>Delio Rodrigues</v>
      </c>
      <c r="C39" s="8">
        <f>INDEX(Jogadores!C$2:C544,MATCH($M39,Jogadores!$N$2:$N544,0))</f>
        <v>0</v>
      </c>
      <c r="D39" s="8">
        <f>INDEX(Jogadores!D$2:D544,MATCH($M39,Jogadores!$N$2:$N544,0))</f>
        <v>0</v>
      </c>
      <c r="E39" s="8">
        <f>INDEX(Jogadores!E$2:E544,MATCH($M39,Jogadores!$N$2:$N544,0))</f>
        <v>0</v>
      </c>
      <c r="F39" s="8">
        <f>INDEX(Jogadores!F$2:F544,MATCH($M39,Jogadores!$N$2:$N544,0))</f>
        <v>0</v>
      </c>
      <c r="G39" s="8">
        <f>INDEX(Jogadores!G$2:G544,MATCH($M39,Jogadores!$N$2:$N544,0))</f>
        <v>0</v>
      </c>
      <c r="H39" s="8">
        <f>INDEX(Jogadores!H$2:H544,MATCH($M39,Jogadores!$N$2:$N544,0))</f>
        <v>3</v>
      </c>
      <c r="I39" s="8">
        <f>INDEX(Jogadores!I$2:I544,MATCH($M39,Jogadores!$N$2:$N544,0))</f>
        <v>3</v>
      </c>
      <c r="J39" s="12">
        <f>INDEX(Jogadores!J$2:J544,MATCH($M39,Jogadores!$N$2:$N544,0))</f>
        <v>0</v>
      </c>
      <c r="K39" s="12">
        <f>INDEX(Jogadores!K$2:K544,MATCH($M39,Jogadores!$N$2:$N544,0))</f>
        <v>12</v>
      </c>
      <c r="L39" s="8">
        <f>INDEX(Jogadores!L$2:L544,MATCH($M39,Jogadores!$N$2:$N544,0))</f>
        <v>4</v>
      </c>
      <c r="M39" s="9">
        <f>LARGE(Jogadores!N$2:N544,N39)</f>
        <v>18.004013</v>
      </c>
      <c r="N39" s="1">
        <v>37</v>
      </c>
      <c r="O39" s="10"/>
    </row>
    <row r="40" spans="1:15" x14ac:dyDescent="0.25">
      <c r="A40" s="7">
        <f t="shared" si="1"/>
        <v>36</v>
      </c>
      <c r="B40" s="8" t="str">
        <f>INDEX(Jogadores!B$2:B545,MATCH($M40,Jogadores!$N$2:$N545,0))</f>
        <v>Liberato Duarte</v>
      </c>
      <c r="C40" s="8">
        <f>INDEX(Jogadores!C$2:C545,MATCH($M40,Jogadores!$N$2:$N545,0))</f>
        <v>6</v>
      </c>
      <c r="D40" s="8">
        <f>INDEX(Jogadores!D$2:D545,MATCH($M40,Jogadores!$N$2:$N545,0))</f>
        <v>12</v>
      </c>
      <c r="E40" s="8">
        <f>INDEX(Jogadores!E$2:E545,MATCH($M40,Jogadores!$N$2:$N545,0))</f>
        <v>0</v>
      </c>
      <c r="F40" s="8">
        <f>INDEX(Jogadores!F$2:F545,MATCH($M40,Jogadores!$N$2:$N545,0))</f>
        <v>0</v>
      </c>
      <c r="G40" s="8">
        <f>INDEX(Jogadores!G$2:G545,MATCH($M40,Jogadores!$N$2:$N545,0))</f>
        <v>0</v>
      </c>
      <c r="H40" s="8">
        <f>INDEX(Jogadores!H$2:H545,MATCH($M40,Jogadores!$N$2:$N545,0))</f>
        <v>0</v>
      </c>
      <c r="I40" s="8">
        <f>INDEX(Jogadores!I$2:I545,MATCH($M40,Jogadores!$N$2:$N545,0))</f>
        <v>0</v>
      </c>
      <c r="J40" s="12">
        <f>INDEX(Jogadores!J$2:J545,MATCH($M40,Jogadores!$N$2:$N545,0))</f>
        <v>0</v>
      </c>
      <c r="K40" s="12">
        <f>INDEX(Jogadores!K$2:K545,MATCH($M40,Jogadores!$N$2:$N545,0))</f>
        <v>0</v>
      </c>
      <c r="L40" s="8">
        <f>INDEX(Jogadores!L$2:L545,MATCH($M40,Jogadores!$N$2:$N545,0))</f>
        <v>2</v>
      </c>
      <c r="M40" s="9">
        <f>LARGE(Jogadores!N$2:N545,N40)</f>
        <v>18.002034999999999</v>
      </c>
      <c r="N40" s="1">
        <v>38</v>
      </c>
      <c r="O40" s="10"/>
    </row>
    <row r="41" spans="1:15" x14ac:dyDescent="0.25">
      <c r="A41" s="7">
        <f t="shared" si="1"/>
        <v>37</v>
      </c>
      <c r="B41" s="8" t="str">
        <f>INDEX(Jogadores!B$2:B546,MATCH($M41,Jogadores!$N$2:$N546,0))</f>
        <v>Natan Borges</v>
      </c>
      <c r="C41" s="8">
        <f>INDEX(Jogadores!C$2:C546,MATCH($M41,Jogadores!$N$2:$N546,0))</f>
        <v>7</v>
      </c>
      <c r="D41" s="8">
        <f>INDEX(Jogadores!D$2:D546,MATCH($M41,Jogadores!$N$2:$N546,0))</f>
        <v>6</v>
      </c>
      <c r="E41" s="8">
        <f>INDEX(Jogadores!E$2:E546,MATCH($M41,Jogadores!$N$2:$N546,0))</f>
        <v>3</v>
      </c>
      <c r="F41" s="8">
        <f>INDEX(Jogadores!F$2:F546,MATCH($M41,Jogadores!$N$2:$N546,0))</f>
        <v>0</v>
      </c>
      <c r="G41" s="8">
        <f>INDEX(Jogadores!G$2:G546,MATCH($M41,Jogadores!$N$2:$N546,0))</f>
        <v>0</v>
      </c>
      <c r="H41" s="8">
        <f>INDEX(Jogadores!H$2:H546,MATCH($M41,Jogadores!$N$2:$N546,0))</f>
        <v>0</v>
      </c>
      <c r="I41" s="8">
        <f>INDEX(Jogadores!I$2:I546,MATCH($M41,Jogadores!$N$2:$N546,0))</f>
        <v>0</v>
      </c>
      <c r="J41" s="12">
        <f>INDEX(Jogadores!J$2:J546,MATCH($M41,Jogadores!$N$2:$N546,0))</f>
        <v>0</v>
      </c>
      <c r="K41" s="12">
        <f>INDEX(Jogadores!K$2:K546,MATCH($M41,Jogadores!$N$2:$N546,0))</f>
        <v>0</v>
      </c>
      <c r="L41" s="8">
        <f>INDEX(Jogadores!L$2:L546,MATCH($M41,Jogadores!$N$2:$N546,0))</f>
        <v>3</v>
      </c>
      <c r="M41" s="9">
        <f>LARGE(Jogadores!N$2:N546,N41)</f>
        <v>16.003042000000001</v>
      </c>
      <c r="N41" s="1">
        <v>39</v>
      </c>
      <c r="O41" s="10"/>
    </row>
    <row r="42" spans="1:15" x14ac:dyDescent="0.25">
      <c r="A42" s="7">
        <f t="shared" si="1"/>
        <v>38</v>
      </c>
      <c r="B42" s="8" t="str">
        <f>INDEX(Jogadores!B$2:B547,MATCH($M42,Jogadores!$N$2:$N547,0))</f>
        <v>Achiles Freitas</v>
      </c>
      <c r="C42" s="8">
        <f>INDEX(Jogadores!C$2:C547,MATCH($M42,Jogadores!$N$2:$N547,0))</f>
        <v>0</v>
      </c>
      <c r="D42" s="8">
        <f>INDEX(Jogadores!D$2:D547,MATCH($M42,Jogadores!$N$2:$N547,0))</f>
        <v>7</v>
      </c>
      <c r="E42" s="8">
        <f>INDEX(Jogadores!E$2:E547,MATCH($M42,Jogadores!$N$2:$N547,0))</f>
        <v>9</v>
      </c>
      <c r="F42" s="8">
        <f>INDEX(Jogadores!F$2:F547,MATCH($M42,Jogadores!$N$2:$N547,0))</f>
        <v>0</v>
      </c>
      <c r="G42" s="8">
        <f>INDEX(Jogadores!G$2:G547,MATCH($M42,Jogadores!$N$2:$N547,0))</f>
        <v>0</v>
      </c>
      <c r="H42" s="8">
        <f>INDEX(Jogadores!H$2:H547,MATCH($M42,Jogadores!$N$2:$N547,0))</f>
        <v>0</v>
      </c>
      <c r="I42" s="8">
        <f>INDEX(Jogadores!I$2:I547,MATCH($M42,Jogadores!$N$2:$N547,0))</f>
        <v>0</v>
      </c>
      <c r="J42" s="12">
        <f>INDEX(Jogadores!J$2:J547,MATCH($M42,Jogadores!$N$2:$N547,0))</f>
        <v>0</v>
      </c>
      <c r="K42" s="12">
        <f>INDEX(Jogadores!K$2:K547,MATCH($M42,Jogadores!$N$2:$N547,0))</f>
        <v>0</v>
      </c>
      <c r="L42" s="8">
        <f>INDEX(Jogadores!L$2:L547,MATCH($M42,Jogadores!$N$2:$N547,0))</f>
        <v>2</v>
      </c>
      <c r="M42" s="9">
        <f>LARGE(Jogadores!N$2:N547,N42)</f>
        <v>16.002001</v>
      </c>
      <c r="N42" s="1">
        <v>40</v>
      </c>
      <c r="O42" s="10"/>
    </row>
    <row r="43" spans="1:15" x14ac:dyDescent="0.25">
      <c r="A43" s="7">
        <f t="shared" si="1"/>
        <v>39</v>
      </c>
      <c r="B43" s="8" t="str">
        <f>INDEX(Jogadores!B$2:B548,MATCH($M43,Jogadores!$N$2:$N548,0))</f>
        <v>Danilo Brito</v>
      </c>
      <c r="C43" s="8">
        <f>INDEX(Jogadores!C$2:C548,MATCH($M43,Jogadores!$N$2:$N548,0))</f>
        <v>6</v>
      </c>
      <c r="D43" s="8">
        <f>INDEX(Jogadores!D$2:D548,MATCH($M43,Jogadores!$N$2:$N548,0))</f>
        <v>9</v>
      </c>
      <c r="E43" s="8">
        <f>INDEX(Jogadores!E$2:E548,MATCH($M43,Jogadores!$N$2:$N548,0))</f>
        <v>0</v>
      </c>
      <c r="F43" s="8">
        <f>INDEX(Jogadores!F$2:F548,MATCH($M43,Jogadores!$N$2:$N548,0))</f>
        <v>0</v>
      </c>
      <c r="G43" s="8">
        <f>INDEX(Jogadores!G$2:G548,MATCH($M43,Jogadores!$N$2:$N548,0))</f>
        <v>0</v>
      </c>
      <c r="H43" s="8">
        <f>INDEX(Jogadores!H$2:H548,MATCH($M43,Jogadores!$N$2:$N548,0))</f>
        <v>0</v>
      </c>
      <c r="I43" s="8">
        <f>INDEX(Jogadores!I$2:I548,MATCH($M43,Jogadores!$N$2:$N548,0))</f>
        <v>0</v>
      </c>
      <c r="J43" s="12">
        <f>INDEX(Jogadores!J$2:J548,MATCH($M43,Jogadores!$N$2:$N548,0))</f>
        <v>0</v>
      </c>
      <c r="K43" s="12">
        <f>INDEX(Jogadores!K$2:K548,MATCH($M43,Jogadores!$N$2:$N548,0))</f>
        <v>0</v>
      </c>
      <c r="L43" s="8">
        <f>INDEX(Jogadores!L$2:L548,MATCH($M43,Jogadores!$N$2:$N548,0))</f>
        <v>1</v>
      </c>
      <c r="M43" s="9">
        <f>LARGE(Jogadores!N$2:N548,N43)</f>
        <v>15.001011999999999</v>
      </c>
      <c r="N43" s="1">
        <v>41</v>
      </c>
      <c r="O43" s="10"/>
    </row>
    <row r="44" spans="1:15" x14ac:dyDescent="0.25">
      <c r="A44" s="7">
        <f t="shared" si="1"/>
        <v>39</v>
      </c>
      <c r="B44" s="8" t="str">
        <f>INDEX(Jogadores!B$2:B549,MATCH($M44,Jogadores!$N$2:$N549,0))</f>
        <v>Alexandre Mourao</v>
      </c>
      <c r="C44" s="8">
        <f>INDEX(Jogadores!C$2:C549,MATCH($M44,Jogadores!$N$2:$N549,0))</f>
        <v>0</v>
      </c>
      <c r="D44" s="8">
        <f>INDEX(Jogadores!D$2:D549,MATCH($M44,Jogadores!$N$2:$N549,0))</f>
        <v>0</v>
      </c>
      <c r="E44" s="8">
        <f>INDEX(Jogadores!E$2:E549,MATCH($M44,Jogadores!$N$2:$N549,0))</f>
        <v>0</v>
      </c>
      <c r="F44" s="8">
        <f>INDEX(Jogadores!F$2:F549,MATCH($M44,Jogadores!$N$2:$N549,0))</f>
        <v>15</v>
      </c>
      <c r="G44" s="8">
        <f>INDEX(Jogadores!G$2:G549,MATCH($M44,Jogadores!$N$2:$N549,0))</f>
        <v>0</v>
      </c>
      <c r="H44" s="8">
        <f>INDEX(Jogadores!H$2:H549,MATCH($M44,Jogadores!$N$2:$N549,0))</f>
        <v>0</v>
      </c>
      <c r="I44" s="8">
        <f>INDEX(Jogadores!I$2:I549,MATCH($M44,Jogadores!$N$2:$N549,0))</f>
        <v>0</v>
      </c>
      <c r="J44" s="12">
        <f>INDEX(Jogadores!J$2:J549,MATCH($M44,Jogadores!$N$2:$N549,0))</f>
        <v>0</v>
      </c>
      <c r="K44" s="12">
        <f>INDEX(Jogadores!K$2:K549,MATCH($M44,Jogadores!$N$2:$N549,0))</f>
        <v>0</v>
      </c>
      <c r="L44" s="8">
        <f>INDEX(Jogadores!L$2:L549,MATCH($M44,Jogadores!$N$2:$N549,0))</f>
        <v>1</v>
      </c>
      <c r="M44" s="9">
        <f>LARGE(Jogadores!N$2:N549,N44)</f>
        <v>15.001004</v>
      </c>
      <c r="N44" s="1">
        <v>42</v>
      </c>
    </row>
    <row r="45" spans="1:15" x14ac:dyDescent="0.25">
      <c r="A45" s="7">
        <f t="shared" si="1"/>
        <v>40</v>
      </c>
      <c r="B45" s="8" t="str">
        <f>INDEX(Jogadores!B$2:B550,MATCH($M45,Jogadores!$N$2:$N550,0))</f>
        <v>Kym Campos</v>
      </c>
      <c r="C45" s="8">
        <f>INDEX(Jogadores!C$2:C550,MATCH($M45,Jogadores!$N$2:$N550,0))</f>
        <v>0</v>
      </c>
      <c r="D45" s="8">
        <f>INDEX(Jogadores!D$2:D550,MATCH($M45,Jogadores!$N$2:$N550,0))</f>
        <v>0</v>
      </c>
      <c r="E45" s="8">
        <f>INDEX(Jogadores!E$2:E550,MATCH($M45,Jogadores!$N$2:$N550,0))</f>
        <v>0</v>
      </c>
      <c r="F45" s="8">
        <f>INDEX(Jogadores!F$2:F550,MATCH($M45,Jogadores!$N$2:$N550,0))</f>
        <v>0</v>
      </c>
      <c r="G45" s="8">
        <f>INDEX(Jogadores!G$2:G550,MATCH($M45,Jogadores!$N$2:$N550,0))</f>
        <v>0</v>
      </c>
      <c r="H45" s="8">
        <f>INDEX(Jogadores!H$2:H550,MATCH($M45,Jogadores!$N$2:$N550,0))</f>
        <v>0</v>
      </c>
      <c r="I45" s="8">
        <f>INDEX(Jogadores!I$2:I550,MATCH($M45,Jogadores!$N$2:$N550,0))</f>
        <v>0</v>
      </c>
      <c r="J45" s="12">
        <f>INDEX(Jogadores!J$2:J550,MATCH($M45,Jogadores!$N$2:$N550,0))</f>
        <v>14</v>
      </c>
      <c r="K45" s="12">
        <f>INDEX(Jogadores!K$2:K550,MATCH($M45,Jogadores!$N$2:$N550,0))</f>
        <v>0</v>
      </c>
      <c r="L45" s="8">
        <f>INDEX(Jogadores!L$2:L550,MATCH($M45,Jogadores!$N$2:$N550,0))</f>
        <v>1</v>
      </c>
      <c r="M45" s="9">
        <f>LARGE(Jogadores!N$2:N550,N45)</f>
        <v>14.001033999999999</v>
      </c>
      <c r="N45" s="1">
        <v>43</v>
      </c>
    </row>
    <row r="46" spans="1:15" x14ac:dyDescent="0.25">
      <c r="A46" s="7">
        <f t="shared" si="1"/>
        <v>41</v>
      </c>
      <c r="B46" s="8" t="str">
        <f>INDEX(Jogadores!B$2:B551,MATCH($M46,Jogadores!$N$2:$N551,0))</f>
        <v>Rafael Graciano</v>
      </c>
      <c r="C46" s="8">
        <f>INDEX(Jogadores!C$2:C551,MATCH($M46,Jogadores!$N$2:$N551,0))</f>
        <v>13</v>
      </c>
      <c r="D46" s="8">
        <f>INDEX(Jogadores!D$2:D551,MATCH($M46,Jogadores!$N$2:$N551,0))</f>
        <v>0</v>
      </c>
      <c r="E46" s="8">
        <f>INDEX(Jogadores!E$2:E551,MATCH($M46,Jogadores!$N$2:$N551,0))</f>
        <v>0</v>
      </c>
      <c r="F46" s="8">
        <f>INDEX(Jogadores!F$2:F551,MATCH($M46,Jogadores!$N$2:$N551,0))</f>
        <v>0</v>
      </c>
      <c r="G46" s="8">
        <f>INDEX(Jogadores!G$2:G551,MATCH($M46,Jogadores!$N$2:$N551,0))</f>
        <v>0</v>
      </c>
      <c r="H46" s="8">
        <f>INDEX(Jogadores!H$2:H551,MATCH($M46,Jogadores!$N$2:$N551,0))</f>
        <v>0</v>
      </c>
      <c r="I46" s="8">
        <f>INDEX(Jogadores!I$2:I551,MATCH($M46,Jogadores!$N$2:$N551,0))</f>
        <v>0</v>
      </c>
      <c r="J46" s="12">
        <f>INDEX(Jogadores!J$2:J551,MATCH($M46,Jogadores!$N$2:$N551,0))</f>
        <v>0</v>
      </c>
      <c r="K46" s="12">
        <f>INDEX(Jogadores!K$2:K551,MATCH($M46,Jogadores!$N$2:$N551,0))</f>
        <v>0</v>
      </c>
      <c r="L46" s="8">
        <f>INDEX(Jogadores!L$2:L551,MATCH($M46,Jogadores!$N$2:$N551,0))</f>
        <v>1</v>
      </c>
      <c r="M46" s="9">
        <f>LARGE(Jogadores!N$2:N551,N46)</f>
        <v>13.001045999999999</v>
      </c>
      <c r="N46" s="1">
        <v>44</v>
      </c>
    </row>
    <row r="47" spans="1:15" x14ac:dyDescent="0.25">
      <c r="A47" s="7">
        <f t="shared" si="1"/>
        <v>42</v>
      </c>
      <c r="B47" s="8" t="str">
        <f>INDEX(Jogadores!B$2:B552,MATCH($M47,Jogadores!$N$2:$N552,0))</f>
        <v>Duarte Liberato</v>
      </c>
      <c r="C47" s="8">
        <f>INDEX(Jogadores!C$2:C552,MATCH($M47,Jogadores!$N$2:$N552,0))</f>
        <v>0</v>
      </c>
      <c r="D47" s="8">
        <f>INDEX(Jogadores!D$2:D552,MATCH($M47,Jogadores!$N$2:$N552,0))</f>
        <v>0</v>
      </c>
      <c r="E47" s="8">
        <f>INDEX(Jogadores!E$2:E552,MATCH($M47,Jogadores!$N$2:$N552,0))</f>
        <v>0</v>
      </c>
      <c r="F47" s="8">
        <f>INDEX(Jogadores!F$2:F552,MATCH($M47,Jogadores!$N$2:$N552,0))</f>
        <v>3</v>
      </c>
      <c r="G47" s="8">
        <f>INDEX(Jogadores!G$2:G552,MATCH($M47,Jogadores!$N$2:$N552,0))</f>
        <v>9</v>
      </c>
      <c r="H47" s="8">
        <f>INDEX(Jogadores!H$2:H552,MATCH($M47,Jogadores!$N$2:$N552,0))</f>
        <v>0</v>
      </c>
      <c r="I47" s="8">
        <f>INDEX(Jogadores!I$2:I552,MATCH($M47,Jogadores!$N$2:$N552,0))</f>
        <v>0</v>
      </c>
      <c r="J47" s="12">
        <f>INDEX(Jogadores!J$2:J552,MATCH($M47,Jogadores!$N$2:$N552,0))</f>
        <v>0</v>
      </c>
      <c r="K47" s="12">
        <f>INDEX(Jogadores!K$2:K552,MATCH($M47,Jogadores!$N$2:$N552,0))</f>
        <v>0</v>
      </c>
      <c r="L47" s="8">
        <f>INDEX(Jogadores!L$2:L552,MATCH($M47,Jogadores!$N$2:$N552,0))</f>
        <v>2</v>
      </c>
      <c r="M47" s="9">
        <f>LARGE(Jogadores!N$2:N552,N47)</f>
        <v>12.002014000000001</v>
      </c>
      <c r="N47" s="1">
        <v>45</v>
      </c>
    </row>
    <row r="48" spans="1:15" x14ac:dyDescent="0.25">
      <c r="A48" s="7">
        <f t="shared" si="1"/>
        <v>43</v>
      </c>
      <c r="B48" s="8" t="str">
        <f>INDEX(Jogadores!B$2:B553,MATCH($M48,Jogadores!$N$2:$N553,0))</f>
        <v>Ijari Lopez</v>
      </c>
      <c r="C48" s="8">
        <f>INDEX(Jogadores!C$2:C553,MATCH($M48,Jogadores!$N$2:$N553,0))</f>
        <v>0</v>
      </c>
      <c r="D48" s="8">
        <f>INDEX(Jogadores!D$2:D553,MATCH($M48,Jogadores!$N$2:$N553,0))</f>
        <v>0</v>
      </c>
      <c r="E48" s="8">
        <f>INDEX(Jogadores!E$2:E553,MATCH($M48,Jogadores!$N$2:$N553,0))</f>
        <v>0</v>
      </c>
      <c r="F48" s="8">
        <f>INDEX(Jogadores!F$2:F553,MATCH($M48,Jogadores!$N$2:$N553,0))</f>
        <v>0</v>
      </c>
      <c r="G48" s="8">
        <f>INDEX(Jogadores!G$2:G553,MATCH($M48,Jogadores!$N$2:$N553,0))</f>
        <v>11</v>
      </c>
      <c r="H48" s="8">
        <f>INDEX(Jogadores!H$2:H553,MATCH($M48,Jogadores!$N$2:$N553,0))</f>
        <v>0</v>
      </c>
      <c r="I48" s="8">
        <f>INDEX(Jogadores!I$2:I553,MATCH($M48,Jogadores!$N$2:$N553,0))</f>
        <v>0</v>
      </c>
      <c r="J48" s="12">
        <f>INDEX(Jogadores!J$2:J553,MATCH($M48,Jogadores!$N$2:$N553,0))</f>
        <v>0</v>
      </c>
      <c r="K48" s="12">
        <f>INDEX(Jogadores!K$2:K553,MATCH($M48,Jogadores!$N$2:$N553,0))</f>
        <v>0</v>
      </c>
      <c r="L48" s="8">
        <f>INDEX(Jogadores!L$2:L553,MATCH($M48,Jogadores!$N$2:$N553,0))</f>
        <v>1</v>
      </c>
      <c r="M48" s="9">
        <f>LARGE(Jogadores!N$2:N553,N48)</f>
        <v>11.001026999999999</v>
      </c>
      <c r="N48" s="1">
        <v>46</v>
      </c>
    </row>
    <row r="49" spans="1:14" x14ac:dyDescent="0.25">
      <c r="A49" s="7">
        <f t="shared" si="1"/>
        <v>44</v>
      </c>
      <c r="B49" s="8" t="str">
        <f>INDEX(Jogadores!B$2:B554,MATCH($M49,Jogadores!$N$2:$N554,0))</f>
        <v>Renan Guerra</v>
      </c>
      <c r="C49" s="8">
        <f>INDEX(Jogadores!C$2:C554,MATCH($M49,Jogadores!$N$2:$N554,0))</f>
        <v>0</v>
      </c>
      <c r="D49" s="8">
        <f>INDEX(Jogadores!D$2:D554,MATCH($M49,Jogadores!$N$2:$N554,0))</f>
        <v>0</v>
      </c>
      <c r="E49" s="8">
        <f>INDEX(Jogadores!E$2:E554,MATCH($M49,Jogadores!$N$2:$N554,0))</f>
        <v>0</v>
      </c>
      <c r="F49" s="8">
        <f>INDEX(Jogadores!F$2:F554,MATCH($M49,Jogadores!$N$2:$N554,0))</f>
        <v>0</v>
      </c>
      <c r="G49" s="8">
        <f>INDEX(Jogadores!G$2:G554,MATCH($M49,Jogadores!$N$2:$N554,0))</f>
        <v>0</v>
      </c>
      <c r="H49" s="8">
        <f>INDEX(Jogadores!H$2:H554,MATCH($M49,Jogadores!$N$2:$N554,0))</f>
        <v>3</v>
      </c>
      <c r="I49" s="8">
        <f>INDEX(Jogadores!I$2:I554,MATCH($M49,Jogadores!$N$2:$N554,0))</f>
        <v>3</v>
      </c>
      <c r="J49" s="12">
        <f>INDEX(Jogadores!J$2:J554,MATCH($M49,Jogadores!$N$2:$N554,0))</f>
        <v>0</v>
      </c>
      <c r="K49" s="12">
        <f>INDEX(Jogadores!K$2:K554,MATCH($M49,Jogadores!$N$2:$N554,0))</f>
        <v>4</v>
      </c>
      <c r="L49" s="8">
        <f>INDEX(Jogadores!L$2:L554,MATCH($M49,Jogadores!$N$2:$N554,0))</f>
        <v>3</v>
      </c>
      <c r="M49" s="9">
        <f>LARGE(Jogadores!N$2:N554,N49)</f>
        <v>10.003047</v>
      </c>
      <c r="N49" s="1">
        <v>47</v>
      </c>
    </row>
    <row r="50" spans="1:14" x14ac:dyDescent="0.25">
      <c r="A50" s="7">
        <f t="shared" si="1"/>
        <v>45</v>
      </c>
      <c r="B50" s="8" t="str">
        <f>INDEX(Jogadores!B$2:B555,MATCH($M50,Jogadores!$N$2:$N555,0))</f>
        <v>Alex Jordan</v>
      </c>
      <c r="C50" s="8">
        <f>INDEX(Jogadores!C$2:C555,MATCH($M50,Jogadores!$N$2:$N555,0))</f>
        <v>0</v>
      </c>
      <c r="D50" s="8">
        <f>INDEX(Jogadores!D$2:D555,MATCH($M50,Jogadores!$N$2:$N555,0))</f>
        <v>0</v>
      </c>
      <c r="E50" s="8">
        <f>INDEX(Jogadores!E$2:E555,MATCH($M50,Jogadores!$N$2:$N555,0))</f>
        <v>0</v>
      </c>
      <c r="F50" s="8">
        <f>INDEX(Jogadores!F$2:F555,MATCH($M50,Jogadores!$N$2:$N555,0))</f>
        <v>0</v>
      </c>
      <c r="G50" s="8">
        <f>INDEX(Jogadores!G$2:G555,MATCH($M50,Jogadores!$N$2:$N555,0))</f>
        <v>0</v>
      </c>
      <c r="H50" s="8">
        <f>INDEX(Jogadores!H$2:H555,MATCH($M50,Jogadores!$N$2:$N555,0))</f>
        <v>0</v>
      </c>
      <c r="I50" s="8">
        <f>INDEX(Jogadores!I$2:I555,MATCH($M50,Jogadores!$N$2:$N555,0))</f>
        <v>6</v>
      </c>
      <c r="J50" s="12">
        <f>INDEX(Jogadores!J$2:J555,MATCH($M50,Jogadores!$N$2:$N555,0))</f>
        <v>0</v>
      </c>
      <c r="K50" s="12">
        <f>INDEX(Jogadores!K$2:K555,MATCH($M50,Jogadores!$N$2:$N555,0))</f>
        <v>4</v>
      </c>
      <c r="L50" s="8">
        <f>INDEX(Jogadores!L$2:L555,MATCH($M50,Jogadores!$N$2:$N555,0))</f>
        <v>2</v>
      </c>
      <c r="M50" s="9">
        <f>LARGE(Jogadores!N$2:N555,N50)</f>
        <v>10.002002000000001</v>
      </c>
      <c r="N50" s="1">
        <v>48</v>
      </c>
    </row>
    <row r="51" spans="1:14" x14ac:dyDescent="0.25">
      <c r="A51" s="7">
        <f t="shared" si="1"/>
        <v>45</v>
      </c>
      <c r="B51" s="8" t="str">
        <f>INDEX(Jogadores!B$2:B556,MATCH($M51,Jogadores!$N$2:$N556,0))</f>
        <v>Fernando Antinossi</v>
      </c>
      <c r="C51" s="8">
        <f>INDEX(Jogadores!C$2:C556,MATCH($M51,Jogadores!$N$2:$N556,0))</f>
        <v>0</v>
      </c>
      <c r="D51" s="8">
        <f>INDEX(Jogadores!D$2:D556,MATCH($M51,Jogadores!$N$2:$N556,0))</f>
        <v>10</v>
      </c>
      <c r="E51" s="8">
        <f>INDEX(Jogadores!E$2:E556,MATCH($M51,Jogadores!$N$2:$N556,0))</f>
        <v>0</v>
      </c>
      <c r="F51" s="8">
        <f>INDEX(Jogadores!F$2:F556,MATCH($M51,Jogadores!$N$2:$N556,0))</f>
        <v>0</v>
      </c>
      <c r="G51" s="8">
        <f>INDEX(Jogadores!G$2:G556,MATCH($M51,Jogadores!$N$2:$N556,0))</f>
        <v>0</v>
      </c>
      <c r="H51" s="8">
        <f>INDEX(Jogadores!H$2:H556,MATCH($M51,Jogadores!$N$2:$N556,0))</f>
        <v>0</v>
      </c>
      <c r="I51" s="8">
        <f>INDEX(Jogadores!I$2:I556,MATCH($M51,Jogadores!$N$2:$N556,0))</f>
        <v>0</v>
      </c>
      <c r="J51" s="12">
        <f>INDEX(Jogadores!J$2:J556,MATCH($M51,Jogadores!$N$2:$N556,0))</f>
        <v>0</v>
      </c>
      <c r="K51" s="12">
        <f>INDEX(Jogadores!K$2:K556,MATCH($M51,Jogadores!$N$2:$N556,0))</f>
        <v>0</v>
      </c>
      <c r="L51" s="8">
        <f>INDEX(Jogadores!L$2:L556,MATCH($M51,Jogadores!$N$2:$N556,0))</f>
        <v>1</v>
      </c>
      <c r="M51" s="9">
        <f>LARGE(Jogadores!N$2:N556,N51)</f>
        <v>10.001018</v>
      </c>
      <c r="N51" s="1">
        <v>49</v>
      </c>
    </row>
    <row r="52" spans="1:14" x14ac:dyDescent="0.25">
      <c r="A52" s="7">
        <f t="shared" si="1"/>
        <v>46</v>
      </c>
      <c r="B52" s="8" t="str">
        <f>INDEX(Jogadores!B$2:B557,MATCH($M52,Jogadores!$N$2:$N557,0))</f>
        <v>Gabriel Oliveira</v>
      </c>
      <c r="C52" s="8">
        <f>INDEX(Jogadores!C$2:C557,MATCH($M52,Jogadores!$N$2:$N557,0))</f>
        <v>0</v>
      </c>
      <c r="D52" s="8">
        <f>INDEX(Jogadores!D$2:D557,MATCH($M52,Jogadores!$N$2:$N557,0))</f>
        <v>3</v>
      </c>
      <c r="E52" s="8">
        <f>INDEX(Jogadores!E$2:E557,MATCH($M52,Jogadores!$N$2:$N557,0))</f>
        <v>3</v>
      </c>
      <c r="F52" s="8">
        <f>INDEX(Jogadores!F$2:F557,MATCH($M52,Jogadores!$N$2:$N557,0))</f>
        <v>0</v>
      </c>
      <c r="G52" s="8">
        <f>INDEX(Jogadores!G$2:G557,MATCH($M52,Jogadores!$N$2:$N557,0))</f>
        <v>0</v>
      </c>
      <c r="H52" s="8">
        <f>INDEX(Jogadores!H$2:H557,MATCH($M52,Jogadores!$N$2:$N557,0))</f>
        <v>3</v>
      </c>
      <c r="I52" s="8">
        <f>INDEX(Jogadores!I$2:I557,MATCH($M52,Jogadores!$N$2:$N557,0))</f>
        <v>0</v>
      </c>
      <c r="J52" s="12">
        <f>INDEX(Jogadores!J$2:J557,MATCH($M52,Jogadores!$N$2:$N557,0))</f>
        <v>0</v>
      </c>
      <c r="K52" s="12">
        <f>INDEX(Jogadores!K$2:K557,MATCH($M52,Jogadores!$N$2:$N557,0))</f>
        <v>0</v>
      </c>
      <c r="L52" s="8">
        <f>INDEX(Jogadores!L$2:L557,MATCH($M52,Jogadores!$N$2:$N557,0))</f>
        <v>3</v>
      </c>
      <c r="M52" s="9">
        <f>LARGE(Jogadores!N$2:N557,N52)</f>
        <v>9.0030210000000004</v>
      </c>
      <c r="N52" s="1">
        <v>50</v>
      </c>
    </row>
    <row r="53" spans="1:14" x14ac:dyDescent="0.25">
      <c r="A53" s="7">
        <f t="shared" si="1"/>
        <v>47</v>
      </c>
      <c r="B53" s="8" t="str">
        <f>INDEX(Jogadores!B$2:B558,MATCH($M53,Jogadores!$N$2:$N558,0))</f>
        <v>Fabricio Silva</v>
      </c>
      <c r="C53" s="8">
        <f>INDEX(Jogadores!C$2:C558,MATCH($M53,Jogadores!$N$2:$N558,0))</f>
        <v>0</v>
      </c>
      <c r="D53" s="8">
        <f>INDEX(Jogadores!D$2:D558,MATCH($M53,Jogadores!$N$2:$N558,0))</f>
        <v>0</v>
      </c>
      <c r="E53" s="8">
        <f>INDEX(Jogadores!E$2:E558,MATCH($M53,Jogadores!$N$2:$N558,0))</f>
        <v>0</v>
      </c>
      <c r="F53" s="8">
        <f>INDEX(Jogadores!F$2:F558,MATCH($M53,Jogadores!$N$2:$N558,0))</f>
        <v>0</v>
      </c>
      <c r="G53" s="8">
        <f>INDEX(Jogadores!G$2:G558,MATCH($M53,Jogadores!$N$2:$N558,0))</f>
        <v>0</v>
      </c>
      <c r="H53" s="8">
        <f>INDEX(Jogadores!H$2:H558,MATCH($M53,Jogadores!$N$2:$N558,0))</f>
        <v>6</v>
      </c>
      <c r="I53" s="8">
        <f>INDEX(Jogadores!I$2:I558,MATCH($M53,Jogadores!$N$2:$N558,0))</f>
        <v>3</v>
      </c>
      <c r="J53" s="12">
        <f>INDEX(Jogadores!J$2:J558,MATCH($M53,Jogadores!$N$2:$N558,0))</f>
        <v>0</v>
      </c>
      <c r="K53" s="12">
        <f>INDEX(Jogadores!K$2:K558,MATCH($M53,Jogadores!$N$2:$N558,0))</f>
        <v>0</v>
      </c>
      <c r="L53" s="8">
        <f>INDEX(Jogadores!L$2:L558,MATCH($M53,Jogadores!$N$2:$N558,0))</f>
        <v>2</v>
      </c>
      <c r="M53" s="9">
        <f>LARGE(Jogadores!N$2:N558,N53)</f>
        <v>9.0020150000000001</v>
      </c>
      <c r="N53" s="1">
        <v>51</v>
      </c>
    </row>
    <row r="54" spans="1:14" x14ac:dyDescent="0.25">
      <c r="A54" s="7">
        <f t="shared" si="1"/>
        <v>47</v>
      </c>
      <c r="B54" s="8" t="str">
        <f>INDEX(Jogadores!B$2:B559,MATCH($M54,Jogadores!$N$2:$N559,0))</f>
        <v>Cristiano Amaro</v>
      </c>
      <c r="C54" s="8">
        <f>INDEX(Jogadores!C$2:C559,MATCH($M54,Jogadores!$N$2:$N559,0))</f>
        <v>0</v>
      </c>
      <c r="D54" s="8">
        <f>INDEX(Jogadores!D$2:D559,MATCH($M54,Jogadores!$N$2:$N559,0))</f>
        <v>6</v>
      </c>
      <c r="E54" s="8">
        <f>INDEX(Jogadores!E$2:E559,MATCH($M54,Jogadores!$N$2:$N559,0))</f>
        <v>0</v>
      </c>
      <c r="F54" s="8">
        <f>INDEX(Jogadores!F$2:F559,MATCH($M54,Jogadores!$N$2:$N559,0))</f>
        <v>0</v>
      </c>
      <c r="G54" s="8">
        <f>INDEX(Jogadores!G$2:G559,MATCH($M54,Jogadores!$N$2:$N559,0))</f>
        <v>0</v>
      </c>
      <c r="H54" s="8">
        <f>INDEX(Jogadores!H$2:H559,MATCH($M54,Jogadores!$N$2:$N559,0))</f>
        <v>3</v>
      </c>
      <c r="I54" s="8">
        <f>INDEX(Jogadores!I$2:I559,MATCH($M54,Jogadores!$N$2:$N559,0))</f>
        <v>0</v>
      </c>
      <c r="J54" s="12">
        <f>INDEX(Jogadores!J$2:J559,MATCH($M54,Jogadores!$N$2:$N559,0))</f>
        <v>0</v>
      </c>
      <c r="K54" s="12">
        <f>INDEX(Jogadores!K$2:K559,MATCH($M54,Jogadores!$N$2:$N559,0))</f>
        <v>0</v>
      </c>
      <c r="L54" s="8">
        <f>INDEX(Jogadores!L$2:L559,MATCH($M54,Jogadores!$N$2:$N559,0))</f>
        <v>2</v>
      </c>
      <c r="M54" s="9">
        <f>LARGE(Jogadores!N$2:N559,N54)</f>
        <v>9.0020110000000013</v>
      </c>
      <c r="N54" s="1">
        <v>52</v>
      </c>
    </row>
    <row r="55" spans="1:14" x14ac:dyDescent="0.25">
      <c r="A55" s="7">
        <f t="shared" ref="A55:A59" si="2">IF(AND((M54-M55)&gt;=0,(M54-M55)&lt;0.001),A54,A54+1)</f>
        <v>47</v>
      </c>
      <c r="B55" s="8" t="str">
        <f>INDEX(Jogadores!B$2:B560,MATCH($M55,Jogadores!$N$2:$N560,0))</f>
        <v>Joao Timoteo</v>
      </c>
      <c r="C55" s="8">
        <f>INDEX(Jogadores!C$2:C560,MATCH($M55,Jogadores!$N$2:$N560,0))</f>
        <v>0</v>
      </c>
      <c r="D55" s="8">
        <f>INDEX(Jogadores!D$2:D560,MATCH($M55,Jogadores!$N$2:$N560,0))</f>
        <v>0</v>
      </c>
      <c r="E55" s="8">
        <f>INDEX(Jogadores!E$2:E560,MATCH($M55,Jogadores!$N$2:$N560,0))</f>
        <v>0</v>
      </c>
      <c r="F55" s="8">
        <f>INDEX(Jogadores!F$2:F560,MATCH($M55,Jogadores!$N$2:$N560,0))</f>
        <v>0</v>
      </c>
      <c r="G55" s="8">
        <f>INDEX(Jogadores!G$2:G560,MATCH($M55,Jogadores!$N$2:$N560,0))</f>
        <v>0</v>
      </c>
      <c r="H55" s="8">
        <f>INDEX(Jogadores!H$2:H560,MATCH($M55,Jogadores!$N$2:$N560,0))</f>
        <v>9</v>
      </c>
      <c r="I55" s="8">
        <f>INDEX(Jogadores!I$2:I560,MATCH($M55,Jogadores!$N$2:$N560,0))</f>
        <v>0</v>
      </c>
      <c r="J55" s="12">
        <f>INDEX(Jogadores!J$2:J560,MATCH($M55,Jogadores!$N$2:$N560,0))</f>
        <v>0</v>
      </c>
      <c r="K55" s="12">
        <f>INDEX(Jogadores!K$2:K560,MATCH($M55,Jogadores!$N$2:$N560,0))</f>
        <v>0</v>
      </c>
      <c r="L55" s="8">
        <f>INDEX(Jogadores!L$2:L560,MATCH($M55,Jogadores!$N$2:$N560,0))</f>
        <v>1</v>
      </c>
      <c r="M55" s="9">
        <f>LARGE(Jogadores!N$2:N560,N55)</f>
        <v>9.0010309999999993</v>
      </c>
      <c r="N55" s="1">
        <v>53</v>
      </c>
    </row>
    <row r="56" spans="1:14" x14ac:dyDescent="0.25">
      <c r="A56" s="7">
        <f t="shared" si="2"/>
        <v>48</v>
      </c>
      <c r="B56" s="8" t="str">
        <f>INDEX(Jogadores!B$2:B561,MATCH($M56,Jogadores!$N$2:$N561,0))</f>
        <v>Felipe Purisco</v>
      </c>
      <c r="C56" s="8">
        <f>INDEX(Jogadores!C$2:C561,MATCH($M56,Jogadores!$N$2:$N561,0))</f>
        <v>6</v>
      </c>
      <c r="D56" s="8">
        <f>INDEX(Jogadores!D$2:D561,MATCH($M56,Jogadores!$N$2:$N561,0))</f>
        <v>0</v>
      </c>
      <c r="E56" s="8">
        <f>INDEX(Jogadores!E$2:E561,MATCH($M56,Jogadores!$N$2:$N561,0))</f>
        <v>0</v>
      </c>
      <c r="F56" s="8">
        <f>INDEX(Jogadores!F$2:F561,MATCH($M56,Jogadores!$N$2:$N561,0))</f>
        <v>0</v>
      </c>
      <c r="G56" s="8">
        <f>INDEX(Jogadores!G$2:G561,MATCH($M56,Jogadores!$N$2:$N561,0))</f>
        <v>0</v>
      </c>
      <c r="H56" s="8">
        <f>INDEX(Jogadores!H$2:H561,MATCH($M56,Jogadores!$N$2:$N561,0))</f>
        <v>0</v>
      </c>
      <c r="I56" s="8">
        <f>INDEX(Jogadores!I$2:I561,MATCH($M56,Jogadores!$N$2:$N561,0))</f>
        <v>0</v>
      </c>
      <c r="J56" s="12">
        <f>INDEX(Jogadores!J$2:J561,MATCH($M56,Jogadores!$N$2:$N561,0))</f>
        <v>0</v>
      </c>
      <c r="K56" s="12">
        <f>INDEX(Jogadores!K$2:K561,MATCH($M56,Jogadores!$N$2:$N561,0))</f>
        <v>0</v>
      </c>
      <c r="L56" s="8">
        <f>INDEX(Jogadores!L$2:L561,MATCH($M56,Jogadores!$N$2:$N561,0))</f>
        <v>1</v>
      </c>
      <c r="M56" s="9">
        <f>LARGE(Jogadores!N$2:N561,N56)</f>
        <v>6.001017</v>
      </c>
      <c r="N56" s="1">
        <v>54</v>
      </c>
    </row>
    <row r="57" spans="1:14" x14ac:dyDescent="0.25">
      <c r="A57" s="7">
        <f t="shared" si="2"/>
        <v>48</v>
      </c>
      <c r="B57" s="8" t="str">
        <f>INDEX(Jogadores!B$2:B562,MATCH($M57,Jogadores!$N$2:$N562,0))</f>
        <v>Bruno Azor</v>
      </c>
      <c r="C57" s="8">
        <f>INDEX(Jogadores!C$2:C562,MATCH($M57,Jogadores!$N$2:$N562,0))</f>
        <v>0</v>
      </c>
      <c r="D57" s="8">
        <f>INDEX(Jogadores!D$2:D562,MATCH($M57,Jogadores!$N$2:$N562,0))</f>
        <v>0</v>
      </c>
      <c r="E57" s="8">
        <f>INDEX(Jogadores!E$2:E562,MATCH($M57,Jogadores!$N$2:$N562,0))</f>
        <v>0</v>
      </c>
      <c r="F57" s="8">
        <f>INDEX(Jogadores!F$2:F562,MATCH($M57,Jogadores!$N$2:$N562,0))</f>
        <v>0</v>
      </c>
      <c r="G57" s="8">
        <f>INDEX(Jogadores!G$2:G562,MATCH($M57,Jogadores!$N$2:$N562,0))</f>
        <v>0</v>
      </c>
      <c r="H57" s="8">
        <f>INDEX(Jogadores!H$2:H562,MATCH($M57,Jogadores!$N$2:$N562,0))</f>
        <v>6</v>
      </c>
      <c r="I57" s="8">
        <f>INDEX(Jogadores!I$2:I562,MATCH($M57,Jogadores!$N$2:$N562,0))</f>
        <v>0</v>
      </c>
      <c r="J57" s="12">
        <f>INDEX(Jogadores!J$2:J562,MATCH($M57,Jogadores!$N$2:$N562,0))</f>
        <v>0</v>
      </c>
      <c r="K57" s="12">
        <f>INDEX(Jogadores!K$2:K562,MATCH($M57,Jogadores!$N$2:$N562,0))</f>
        <v>0</v>
      </c>
      <c r="L57" s="8">
        <f>INDEX(Jogadores!L$2:L562,MATCH($M57,Jogadores!$N$2:$N562,0))</f>
        <v>1</v>
      </c>
      <c r="M57" s="9">
        <f>LARGE(Jogadores!N$2:N562,N57)</f>
        <v>6.0010070000000004</v>
      </c>
      <c r="N57" s="1">
        <v>55</v>
      </c>
    </row>
    <row r="58" spans="1:14" x14ac:dyDescent="0.25">
      <c r="A58" s="7">
        <f t="shared" si="2"/>
        <v>49</v>
      </c>
      <c r="B58" s="8" t="str">
        <f>INDEX(Jogadores!B$2:B563,MATCH($M58,Jogadores!$N$2:$N563,0))</f>
        <v>Lucas Lanza</v>
      </c>
      <c r="C58" s="8">
        <f>INDEX(Jogadores!C$2:C563,MATCH($M58,Jogadores!$N$2:$N563,0))</f>
        <v>4</v>
      </c>
      <c r="D58" s="8">
        <f>INDEX(Jogadores!D$2:D563,MATCH($M58,Jogadores!$N$2:$N563,0))</f>
        <v>1</v>
      </c>
      <c r="E58" s="8">
        <f>INDEX(Jogadores!E$2:E563,MATCH($M58,Jogadores!$N$2:$N563,0))</f>
        <v>0</v>
      </c>
      <c r="F58" s="8">
        <f>INDEX(Jogadores!F$2:F563,MATCH($M58,Jogadores!$N$2:$N563,0))</f>
        <v>0</v>
      </c>
      <c r="G58" s="8">
        <f>INDEX(Jogadores!G$2:G563,MATCH($M58,Jogadores!$N$2:$N563,0))</f>
        <v>0</v>
      </c>
      <c r="H58" s="8">
        <f>INDEX(Jogadores!H$2:H563,MATCH($M58,Jogadores!$N$2:$N563,0))</f>
        <v>0</v>
      </c>
      <c r="I58" s="8">
        <f>INDEX(Jogadores!I$2:I563,MATCH($M58,Jogadores!$N$2:$N563,0))</f>
        <v>0</v>
      </c>
      <c r="J58" s="12">
        <f>INDEX(Jogadores!J$2:J563,MATCH($M58,Jogadores!$N$2:$N563,0))</f>
        <v>0</v>
      </c>
      <c r="K58" s="12">
        <f>INDEX(Jogadores!K$2:K563,MATCH($M58,Jogadores!$N$2:$N563,0))</f>
        <v>0</v>
      </c>
      <c r="L58" s="8">
        <f>INDEX(Jogadores!L$2:L563,MATCH($M58,Jogadores!$N$2:$N563,0))</f>
        <v>2</v>
      </c>
      <c r="M58" s="9">
        <f>LARGE(Jogadores!N$2:N563,N58)</f>
        <v>5.0020359999999995</v>
      </c>
      <c r="N58" s="1">
        <v>56</v>
      </c>
    </row>
    <row r="59" spans="1:14" x14ac:dyDescent="0.25">
      <c r="A59" s="7">
        <f t="shared" si="2"/>
        <v>50</v>
      </c>
      <c r="B59" s="8" t="str">
        <f>INDEX(Jogadores!B$2:B564,MATCH($M59,Jogadores!$N$2:$N564,0))</f>
        <v>Joao Valadino</v>
      </c>
      <c r="C59" s="8">
        <f>INDEX(Jogadores!C$2:C564,MATCH($M59,Jogadores!$N$2:$N564,0))</f>
        <v>0</v>
      </c>
      <c r="D59" s="8">
        <f>INDEX(Jogadores!D$2:D564,MATCH($M59,Jogadores!$N$2:$N564,0))</f>
        <v>0</v>
      </c>
      <c r="E59" s="8">
        <f>INDEX(Jogadores!E$2:E564,MATCH($M59,Jogadores!$N$2:$N564,0))</f>
        <v>0</v>
      </c>
      <c r="F59" s="8">
        <f>INDEX(Jogadores!F$2:F564,MATCH($M59,Jogadores!$N$2:$N564,0))</f>
        <v>0</v>
      </c>
      <c r="G59" s="8">
        <f>INDEX(Jogadores!G$2:G564,MATCH($M59,Jogadores!$N$2:$N564,0))</f>
        <v>0</v>
      </c>
      <c r="H59" s="8">
        <f>INDEX(Jogadores!H$2:H564,MATCH($M59,Jogadores!$N$2:$N564,0))</f>
        <v>0</v>
      </c>
      <c r="I59" s="8">
        <f>INDEX(Jogadores!I$2:I564,MATCH($M59,Jogadores!$N$2:$N564,0))</f>
        <v>0</v>
      </c>
      <c r="J59" s="12">
        <f>INDEX(Jogadores!J$2:J564,MATCH($M59,Jogadores!$N$2:$N564,0))</f>
        <v>5</v>
      </c>
      <c r="K59" s="12">
        <f>INDEX(Jogadores!K$2:K564,MATCH($M59,Jogadores!$N$2:$N564,0))</f>
        <v>0</v>
      </c>
      <c r="L59" s="8">
        <f>INDEX(Jogadores!L$2:L564,MATCH($M59,Jogadores!$N$2:$N564,0))</f>
        <v>1</v>
      </c>
      <c r="M59" s="9">
        <f>LARGE(Jogadores!N$2:N564,N59)</f>
        <v>5.0010320000000004</v>
      </c>
      <c r="N59" s="1">
        <v>57</v>
      </c>
    </row>
    <row r="60" spans="1:14" x14ac:dyDescent="0.25">
      <c r="A60" s="7">
        <f t="shared" ref="A60:A62" si="3">IF(AND((M59-M60)&gt;=0,(M59-M60)&lt;0.001),A59,A59+1)</f>
        <v>50</v>
      </c>
      <c r="B60" s="8" t="str">
        <f>INDEX(Jogadores!B$2:B565,MATCH($M60,Jogadores!$N$2:$N565,0))</f>
        <v>George Guanier</v>
      </c>
      <c r="C60" s="8">
        <f>INDEX(Jogadores!C$2:C565,MATCH($M60,Jogadores!$N$2:$N565,0))</f>
        <v>0</v>
      </c>
      <c r="D60" s="8">
        <f>INDEX(Jogadores!D$2:D565,MATCH($M60,Jogadores!$N$2:$N565,0))</f>
        <v>0</v>
      </c>
      <c r="E60" s="8">
        <f>INDEX(Jogadores!E$2:E565,MATCH($M60,Jogadores!$N$2:$N565,0))</f>
        <v>0</v>
      </c>
      <c r="F60" s="8">
        <f>INDEX(Jogadores!F$2:F565,MATCH($M60,Jogadores!$N$2:$N565,0))</f>
        <v>0</v>
      </c>
      <c r="G60" s="8">
        <f>INDEX(Jogadores!G$2:G565,MATCH($M60,Jogadores!$N$2:$N565,0))</f>
        <v>0</v>
      </c>
      <c r="H60" s="8">
        <f>INDEX(Jogadores!H$2:H565,MATCH($M60,Jogadores!$N$2:$N565,0))</f>
        <v>0</v>
      </c>
      <c r="I60" s="8">
        <f>INDEX(Jogadores!I$2:I565,MATCH($M60,Jogadores!$N$2:$N565,0))</f>
        <v>0</v>
      </c>
      <c r="J60" s="12">
        <f>INDEX(Jogadores!J$2:J565,MATCH($M60,Jogadores!$N$2:$N565,0))</f>
        <v>5</v>
      </c>
      <c r="K60" s="12">
        <f>INDEX(Jogadores!K$2:K565,MATCH($M60,Jogadores!$N$2:$N565,0))</f>
        <v>0</v>
      </c>
      <c r="L60" s="8">
        <f>INDEX(Jogadores!L$2:L565,MATCH($M60,Jogadores!$N$2:$N565,0))</f>
        <v>1</v>
      </c>
      <c r="M60" s="9">
        <f>LARGE(Jogadores!N$2:N565,N60)</f>
        <v>5.0010220000000007</v>
      </c>
      <c r="N60" s="1">
        <v>58</v>
      </c>
    </row>
    <row r="61" spans="1:14" x14ac:dyDescent="0.25">
      <c r="A61" s="7">
        <f t="shared" si="3"/>
        <v>51</v>
      </c>
      <c r="B61" s="8" t="str">
        <f>INDEX(Jogadores!B$2:B566,MATCH($M61,Jogadores!$N$2:$N566,0))</f>
        <v>Bruno Araujo</v>
      </c>
      <c r="C61" s="8">
        <f>INDEX(Jogadores!C$2:C566,MATCH($M61,Jogadores!$N$2:$N566,0))</f>
        <v>0</v>
      </c>
      <c r="D61" s="8">
        <f>INDEX(Jogadores!D$2:D566,MATCH($M61,Jogadores!$N$2:$N566,0))</f>
        <v>0</v>
      </c>
      <c r="E61" s="8">
        <f>INDEX(Jogadores!E$2:E566,MATCH($M61,Jogadores!$N$2:$N566,0))</f>
        <v>0</v>
      </c>
      <c r="F61" s="8">
        <f>INDEX(Jogadores!F$2:F566,MATCH($M61,Jogadores!$N$2:$N566,0))</f>
        <v>0</v>
      </c>
      <c r="G61" s="8">
        <f>INDEX(Jogadores!G$2:G566,MATCH($M61,Jogadores!$N$2:$N566,0))</f>
        <v>0</v>
      </c>
      <c r="H61" s="8">
        <f>INDEX(Jogadores!H$2:H566,MATCH($M61,Jogadores!$N$2:$N566,0))</f>
        <v>3</v>
      </c>
      <c r="I61" s="8">
        <f>INDEX(Jogadores!I$2:I566,MATCH($M61,Jogadores!$N$2:$N566,0))</f>
        <v>0</v>
      </c>
      <c r="J61" s="12">
        <f>INDEX(Jogadores!J$2:J566,MATCH($M61,Jogadores!$N$2:$N566,0))</f>
        <v>0</v>
      </c>
      <c r="K61" s="12">
        <f>INDEX(Jogadores!K$2:K566,MATCH($M61,Jogadores!$N$2:$N566,0))</f>
        <v>0</v>
      </c>
      <c r="L61" s="8">
        <f>INDEX(Jogadores!L$2:L566,MATCH($M61,Jogadores!$N$2:$N566,0))</f>
        <v>1</v>
      </c>
      <c r="M61" s="9">
        <f>LARGE(Jogadores!N$2:N566,N61)</f>
        <v>3.0010059999999998</v>
      </c>
      <c r="N61" s="1">
        <v>59</v>
      </c>
    </row>
    <row r="62" spans="1:14" x14ac:dyDescent="0.25">
      <c r="A62" s="7">
        <f t="shared" si="3"/>
        <v>52</v>
      </c>
      <c r="B62" s="8" t="str">
        <f>INDEX(Jogadores!B$2:B567,MATCH($M62,Jogadores!$N$2:$N567,0))</f>
        <v>Felipe Nizatto</v>
      </c>
      <c r="C62" s="8">
        <f>INDEX(Jogadores!C$2:C567,MATCH($M62,Jogadores!$N$2:$N567,0))</f>
        <v>0</v>
      </c>
      <c r="D62" s="8">
        <f>INDEX(Jogadores!D$2:D567,MATCH($M62,Jogadores!$N$2:$N567,0))</f>
        <v>0</v>
      </c>
      <c r="E62" s="8">
        <f>INDEX(Jogadores!E$2:E567,MATCH($M62,Jogadores!$N$2:$N567,0))</f>
        <v>0</v>
      </c>
      <c r="F62" s="8">
        <f>INDEX(Jogadores!F$2:F567,MATCH($M62,Jogadores!$N$2:$N567,0))</f>
        <v>0</v>
      </c>
      <c r="G62" s="8">
        <f>INDEX(Jogadores!G$2:G567,MATCH($M62,Jogadores!$N$2:$N567,0))</f>
        <v>0</v>
      </c>
      <c r="H62" s="8">
        <f>INDEX(Jogadores!H$2:H567,MATCH($M62,Jogadores!$N$2:$N567,0))</f>
        <v>0</v>
      </c>
      <c r="I62" s="8">
        <f>INDEX(Jogadores!I$2:I567,MATCH($M62,Jogadores!$N$2:$N567,0))</f>
        <v>0</v>
      </c>
      <c r="J62" s="12">
        <f>INDEX(Jogadores!J$2:J567,MATCH($M62,Jogadores!$N$2:$N567,0))</f>
        <v>0</v>
      </c>
      <c r="K62" s="12">
        <f>INDEX(Jogadores!K$2:K567,MATCH($M62,Jogadores!$N$2:$N567,0))</f>
        <v>0</v>
      </c>
      <c r="L62" s="8">
        <f>INDEX(Jogadores!L$2:L567,MATCH($M62,Jogadores!$N$2:$N567,0))</f>
        <v>1</v>
      </c>
      <c r="M62" s="9">
        <f>LARGE(Jogadores!N$2:N567,N62)</f>
        <v>1.016E-3</v>
      </c>
      <c r="N62" s="1">
        <v>60</v>
      </c>
    </row>
  </sheetData>
  <sheetProtection selectLockedCells="1"/>
  <sortState ref="A3:N57">
    <sortCondition descending="1" ref="M2"/>
  </sortState>
  <mergeCells count="1">
    <mergeCell ref="A1:M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Jogadores</vt:lpstr>
      <vt:lpstr>Ranking Geral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Thiago</cp:lastModifiedBy>
  <cp:lastPrinted>2015-06-16T02:20:14Z</cp:lastPrinted>
  <dcterms:created xsi:type="dcterms:W3CDTF">2014-05-27T00:35:37Z</dcterms:created>
  <dcterms:modified xsi:type="dcterms:W3CDTF">2017-11-06T17:54:27Z</dcterms:modified>
</cp:coreProperties>
</file>